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40" windowHeight="6540" activeTab="0"/>
  </bookViews>
  <sheets>
    <sheet name="Előlap" sheetId="1" r:id="rId1"/>
    <sheet name="Eredménykimutatás" sheetId="2" r:id="rId2"/>
    <sheet name="Eszközök" sheetId="3" r:id="rId3"/>
    <sheet name="Források" sheetId="4" r:id="rId4"/>
    <sheet name="Mutatók" sheetId="5" r:id="rId5"/>
  </sheets>
  <definedNames>
    <definedName name="_xlnm.Print_Area" localSheetId="0">'Előlap'!$A$1:$S$17</definedName>
    <definedName name="_xlnm.Print_Area" localSheetId="1">'Eredménykimutatás'!$A$1:$T$35</definedName>
    <definedName name="_xlnm.Print_Area" localSheetId="2">'Eszközök'!$A$1:$T$29</definedName>
    <definedName name="_xlnm.Print_Area" localSheetId="3">'Források'!$A$1:$T$31</definedName>
    <definedName name="_xlnm.Print_Area" localSheetId="4">'Mutatók'!$A$1:$L$274</definedName>
  </definedNames>
  <calcPr fullCalcOnLoad="1"/>
</workbook>
</file>

<file path=xl/sharedStrings.xml><?xml version="1.0" encoding="utf-8"?>
<sst xmlns="http://schemas.openxmlformats.org/spreadsheetml/2006/main" count="697" uniqueCount="263">
  <si>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</si>
  <si>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</si>
  <si>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</si>
  <si>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</si>
  <si>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</si>
  <si>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</si>
  <si>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</si>
  <si>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</si>
  <si>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A.</t>
  </si>
  <si>
    <t>Sor-szám</t>
  </si>
  <si>
    <t>B.</t>
  </si>
  <si>
    <t>Személyi jellegű ráfordítások</t>
  </si>
  <si>
    <t>V.</t>
  </si>
  <si>
    <t>15.</t>
  </si>
  <si>
    <t>VII.</t>
  </si>
  <si>
    <t>VIII.</t>
  </si>
  <si>
    <t>16.</t>
  </si>
  <si>
    <t>17.</t>
  </si>
  <si>
    <t>C.</t>
  </si>
  <si>
    <t>D.</t>
  </si>
  <si>
    <t>E.</t>
  </si>
  <si>
    <t>F.</t>
  </si>
  <si>
    <t>G.</t>
  </si>
  <si>
    <t>18.</t>
  </si>
  <si>
    <t>19.</t>
  </si>
  <si>
    <t>II.</t>
  </si>
  <si>
    <t>III.</t>
  </si>
  <si>
    <t>Statisztikai számjel:</t>
  </si>
  <si>
    <t xml:space="preserve"> </t>
  </si>
  <si>
    <t>Cégjegyzék száma:</t>
  </si>
  <si>
    <t>(év/hó/nap)</t>
  </si>
  <si>
    <t>adatok E Ft-ban</t>
  </si>
  <si>
    <t>A tétel megnevezése</t>
  </si>
  <si>
    <t>P.H.</t>
  </si>
  <si>
    <t>Egyszerűsített éves beszámoló összköltség eljárással készített</t>
  </si>
  <si>
    <t>EREDMÉNYKIMUTATÁSA</t>
  </si>
  <si>
    <t>"A" változat</t>
  </si>
  <si>
    <t xml:space="preserve">I. </t>
  </si>
  <si>
    <t>Értékesítés nettó árbevétele</t>
  </si>
  <si>
    <t>Aktivált saját teljesítmények értéke</t>
  </si>
  <si>
    <t>Egyéb bevételek</t>
  </si>
  <si>
    <t>III. sorból: visszaírt értékvesztés</t>
  </si>
  <si>
    <t xml:space="preserve">IV. </t>
  </si>
  <si>
    <t>Anyagjellegű ráfordítások</t>
  </si>
  <si>
    <t>VI.</t>
  </si>
  <si>
    <t>Értékcsökkenés leírás</t>
  </si>
  <si>
    <t>Egyéb ráfordítások</t>
  </si>
  <si>
    <t>VII. sorból: értékvesztés</t>
  </si>
  <si>
    <t>Pénzügyi műveletek bevételei</t>
  </si>
  <si>
    <t xml:space="preserve">IX. </t>
  </si>
  <si>
    <t>Pénzügyi műveletek ráfordításai</t>
  </si>
  <si>
    <t xml:space="preserve">X. </t>
  </si>
  <si>
    <t>Rendkívüli bevételek</t>
  </si>
  <si>
    <t>XI.</t>
  </si>
  <si>
    <t>Rendkívüli ráfordítások</t>
  </si>
  <si>
    <t>XII.</t>
  </si>
  <si>
    <t>Adófizetési kötelezettség</t>
  </si>
  <si>
    <t>MÉRLEG SZERINTI EREDMÉNY</t>
  </si>
  <si>
    <r>
      <t xml:space="preserve">PÉNZÜGYI MŰVELETEK EREDMÉNYE               </t>
    </r>
    <r>
      <rPr>
        <sz val="10"/>
        <color indexed="18"/>
        <rFont val="Arial CE"/>
        <family val="2"/>
      </rPr>
      <t xml:space="preserve">  </t>
    </r>
    <r>
      <rPr>
        <sz val="8"/>
        <color indexed="18"/>
        <rFont val="Arial CE"/>
        <family val="2"/>
      </rPr>
      <t xml:space="preserve">(VIII. - IX.) 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</si>
  <si>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</si>
  <si>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</si>
  <si>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</si>
  <si>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</si>
  <si>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</si>
  <si>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</si>
  <si>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</si>
  <si>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</si>
  <si>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</si>
  <si>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</si>
  <si>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</si>
  <si>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</si>
  <si>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</si>
  <si>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</si>
  <si>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</si>
  <si>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</si>
  <si>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</si>
  <si>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</si>
  <si>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</si>
  <si>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</si>
  <si>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</si>
  <si>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–</t>
  </si>
  <si>
    <r>
      <t xml:space="preserve">ÜZEMI (ÜZLETI) TEVÉKENYSÉG EREDMÉNYE    </t>
    </r>
    <r>
      <rPr>
        <sz val="10"/>
        <color indexed="18"/>
        <rFont val="Arial CE"/>
        <family val="2"/>
      </rPr>
      <t xml:space="preserve">  </t>
    </r>
    <r>
      <rPr>
        <sz val="8"/>
        <color indexed="18"/>
        <rFont val="Arial CE"/>
        <family val="2"/>
      </rPr>
      <t xml:space="preserve">(I. ± II. + III. - IV. - V. - VI. - VII.) </t>
    </r>
  </si>
  <si>
    <r>
      <t xml:space="preserve">SZOKÁSOS VÁLLALKOZÁSI EREDMÉNY                </t>
    </r>
    <r>
      <rPr>
        <sz val="10"/>
        <color indexed="18"/>
        <rFont val="Arial CE"/>
        <family val="2"/>
      </rPr>
      <t xml:space="preserve"> </t>
    </r>
    <r>
      <rPr>
        <sz val="8"/>
        <color indexed="18"/>
        <rFont val="Arial CE"/>
        <family val="2"/>
      </rPr>
      <t xml:space="preserve">(± A. ± B.) </t>
    </r>
  </si>
  <si>
    <r>
      <t xml:space="preserve">RENDKÍVÜLI  EREDMÉNY                                  </t>
    </r>
    <r>
      <rPr>
        <sz val="10"/>
        <color indexed="18"/>
        <rFont val="Arial CE"/>
        <family val="2"/>
      </rPr>
      <t xml:space="preserve"> </t>
    </r>
    <r>
      <rPr>
        <sz val="8"/>
        <color indexed="18"/>
        <rFont val="Arial CE"/>
        <family val="2"/>
      </rPr>
      <t xml:space="preserve">(X. - XI.) </t>
    </r>
  </si>
  <si>
    <r>
      <t xml:space="preserve">ADÓZÁS ELŐTTI EREDMÉNY                            </t>
    </r>
    <r>
      <rPr>
        <sz val="10"/>
        <color indexed="18"/>
        <rFont val="Arial CE"/>
        <family val="2"/>
      </rPr>
      <t xml:space="preserve">    </t>
    </r>
    <r>
      <rPr>
        <sz val="8"/>
        <color indexed="18"/>
        <rFont val="Arial CE"/>
        <family val="2"/>
      </rPr>
      <t xml:space="preserve">(± C. ± D.) </t>
    </r>
  </si>
  <si>
    <r>
      <t xml:space="preserve">ADÓZOTT EREDMÉNY                                          </t>
    </r>
    <r>
      <rPr>
        <sz val="10"/>
        <color indexed="18"/>
        <rFont val="Arial CE"/>
        <family val="2"/>
      </rPr>
      <t>(±E. - XII.)</t>
    </r>
  </si>
  <si>
    <t>a vállalkozás vezetője (képviselője)</t>
  </si>
  <si>
    <t>Kelt:</t>
  </si>
  <si>
    <t>Az üzleti év mérlegfordulónapja:</t>
  </si>
  <si>
    <t>Egyszerűsített éves beszámoló MÉRLEGE</t>
  </si>
  <si>
    <t>Eszközök (aktívák)</t>
  </si>
  <si>
    <r>
      <t xml:space="preserve">A. Befektetett eszközök </t>
    </r>
    <r>
      <rPr>
        <sz val="8"/>
        <color indexed="18"/>
        <rFont val="Arial CE"/>
        <family val="2"/>
      </rPr>
      <t>(02.+04.+06. sor)</t>
    </r>
  </si>
  <si>
    <t>I. IMMATERIÁLIS JAVAK</t>
  </si>
  <si>
    <t>02. sorból: Immateriális javak értékhelyesbítése</t>
  </si>
  <si>
    <t>II. TÁRGYI ESZKÖZÖK</t>
  </si>
  <si>
    <t>04. sorból: Tárgyi eszközök értékhelyesbítése</t>
  </si>
  <si>
    <t>III. BEFEKTETETT PÉNZÜGYI ESZKÖZÖK</t>
  </si>
  <si>
    <t>06. sorból:                                                                     Befektetett pénzügyi eszközök értékhelyesbítése</t>
  </si>
  <si>
    <r>
      <t xml:space="preserve">B. Forgóeszközök </t>
    </r>
    <r>
      <rPr>
        <sz val="8"/>
        <color indexed="18"/>
        <rFont val="Arial CE"/>
        <family val="2"/>
      </rPr>
      <t>(09+10+11+12. sor)</t>
    </r>
  </si>
  <si>
    <t>I. KÉSZLETEK</t>
  </si>
  <si>
    <t>II. KÖVETELÉSEK</t>
  </si>
  <si>
    <t>III. ÉRTÉKPAPÍROK</t>
  </si>
  <si>
    <t>IV. PÉNZESZKÖZÖK</t>
  </si>
  <si>
    <t>C. Aktív időbeli elhatárolások</t>
  </si>
  <si>
    <r>
      <t xml:space="preserve">ESZKÖZÖK ÖSSZESEN </t>
    </r>
    <r>
      <rPr>
        <sz val="8"/>
        <color indexed="18"/>
        <rFont val="Arial CE"/>
        <family val="2"/>
      </rPr>
      <t>(01+08+13. sor)</t>
    </r>
  </si>
  <si>
    <t>06. sorból:                                                      Befektetett pü. eszközök értékhelyesbítése</t>
  </si>
  <si>
    <t>Források (paszívák)</t>
  </si>
  <si>
    <r>
      <t xml:space="preserve">D. Saját tőke </t>
    </r>
    <r>
      <rPr>
        <sz val="8"/>
        <color indexed="18"/>
        <rFont val="Arial CE"/>
        <family val="2"/>
      </rPr>
      <t>(16.+18.+19.+20.+21.+22.+23. sor)</t>
    </r>
  </si>
  <si>
    <t>I. JEGYZETT TŐKE</t>
  </si>
  <si>
    <t>16. sorból:                                                                     Visszavásárolt tulajdoni részesedés névértékben</t>
  </si>
  <si>
    <t>III. TŐKE TARTALÉK</t>
  </si>
  <si>
    <t>20.</t>
  </si>
  <si>
    <t>IV. EREDMÉNYTARTALÉK</t>
  </si>
  <si>
    <t>21.</t>
  </si>
  <si>
    <t>V. LEKÖTÖTT TARTALÉK</t>
  </si>
  <si>
    <t>22.</t>
  </si>
  <si>
    <t>VI. ÉRTÉKELÉSI TARTALÉK</t>
  </si>
  <si>
    <t>23.</t>
  </si>
  <si>
    <t>VII. MÉRLEG SZERINTI EREDMÉNY</t>
  </si>
  <si>
    <t>24.</t>
  </si>
  <si>
    <t>E. Céltartalékok</t>
  </si>
  <si>
    <t>25.</t>
  </si>
  <si>
    <r>
      <t>F. Kötelezettségek</t>
    </r>
    <r>
      <rPr>
        <sz val="10"/>
        <color indexed="18"/>
        <rFont val="Arial CE"/>
        <family val="2"/>
      </rPr>
      <t xml:space="preserve"> </t>
    </r>
    <r>
      <rPr>
        <sz val="8"/>
        <color indexed="18"/>
        <rFont val="Arial CE"/>
        <family val="2"/>
      </rPr>
      <t>( 26.+27.+28. sor)</t>
    </r>
  </si>
  <si>
    <t>26.</t>
  </si>
  <si>
    <t>I. HÁTRASOROLT KÖTELEZETTSÉGEK</t>
  </si>
  <si>
    <t>27.</t>
  </si>
  <si>
    <t>II. HOSSZÚLEJÁRATÚ KÖTELEZETTSÉGEK</t>
  </si>
  <si>
    <t>28.</t>
  </si>
  <si>
    <t>III. RÖVID LEJÁRATÚ KÖTELEZETTSÉGEK</t>
  </si>
  <si>
    <t>29.</t>
  </si>
  <si>
    <t>G. Passzív időbeli elhatárolások</t>
  </si>
  <si>
    <t>30.</t>
  </si>
  <si>
    <r>
      <t xml:space="preserve">FORRÁSOK ÖSSZESEN                                  </t>
    </r>
    <r>
      <rPr>
        <sz val="8"/>
        <color indexed="18"/>
        <rFont val="Arial CE"/>
        <family val="2"/>
      </rPr>
      <t>(15.+24.+25.+29. sor)</t>
    </r>
  </si>
  <si>
    <t>II. JEGYZETT, DE MÉG BE NEM FIZETETT              TŐKE (-)</t>
  </si>
  <si>
    <t>cégjegyzék száma</t>
  </si>
  <si>
    <t>EGYSZERŰSÍTETT ÉVES BESZÁMOLÓ</t>
  </si>
  <si>
    <t>üzleti évről</t>
  </si>
  <si>
    <t>a vállalkozás vezetője</t>
  </si>
  <si>
    <t>(képviselője)</t>
  </si>
  <si>
    <t>Satatisztikai számjel</t>
  </si>
  <si>
    <t>A vállalkozás megnevezése:</t>
  </si>
  <si>
    <t>A vállalkozás címe, telefonszáma:</t>
  </si>
  <si>
    <t xml:space="preserve">A MÉRLEG ÉS EREDMÉNYKIMUTATÁS ÉRTÉKELÉSE </t>
  </si>
  <si>
    <t>SZÁMOLHATÓ MUTATÓK ALAPJÁN</t>
  </si>
  <si>
    <t>VAGYONI HELYZET ELEMZÉSE</t>
  </si>
  <si>
    <t>Tartós befektetések az összes eszköz arányában</t>
  </si>
  <si>
    <t>Befektetett eszközök</t>
  </si>
  <si>
    <t>=</t>
  </si>
  <si>
    <r>
      <t>A</t>
    </r>
    <r>
      <rPr>
        <sz val="10"/>
        <rFont val="Arial CE"/>
        <family val="2"/>
      </rPr>
      <t xml:space="preserve"> sor</t>
    </r>
  </si>
  <si>
    <t>tárgyév</t>
  </si>
  <si>
    <t>Összes eszköz</t>
  </si>
  <si>
    <r>
      <t>A</t>
    </r>
    <r>
      <rPr>
        <sz val="10"/>
        <rFont val="Arial CE"/>
        <family val="2"/>
      </rPr>
      <t xml:space="preserve"> sor + </t>
    </r>
    <r>
      <rPr>
        <b/>
        <sz val="10"/>
        <rFont val="Arial CE"/>
        <family val="2"/>
      </rPr>
      <t>B</t>
    </r>
    <r>
      <rPr>
        <sz val="10"/>
        <rFont val="Arial CE"/>
        <family val="2"/>
      </rPr>
      <t xml:space="preserve"> sor +</t>
    </r>
    <r>
      <rPr>
        <b/>
        <sz val="10"/>
        <rFont val="Arial CE"/>
        <family val="2"/>
      </rPr>
      <t xml:space="preserve"> C</t>
    </r>
    <r>
      <rPr>
        <sz val="10"/>
        <rFont val="Arial CE"/>
        <family val="2"/>
      </rPr>
      <t xml:space="preserve"> sor</t>
    </r>
  </si>
  <si>
    <t>előző év</t>
  </si>
  <si>
    <t>Forgóeszközök az összes eszköz arányában</t>
  </si>
  <si>
    <t>Forgóeszközök</t>
  </si>
  <si>
    <r>
      <t xml:space="preserve">B </t>
    </r>
    <r>
      <rPr>
        <sz val="10"/>
        <rFont val="Arial CE"/>
        <family val="2"/>
      </rPr>
      <t>sor</t>
    </r>
  </si>
  <si>
    <r>
      <t>B</t>
    </r>
    <r>
      <rPr>
        <sz val="10"/>
        <rFont val="Arial CE"/>
        <family val="2"/>
      </rPr>
      <t xml:space="preserve"> sor</t>
    </r>
  </si>
  <si>
    <t>Tőkeszerkezet (saját tőke aránya)</t>
  </si>
  <si>
    <t>Saját tőke</t>
  </si>
  <si>
    <r>
      <t xml:space="preserve">D </t>
    </r>
    <r>
      <rPr>
        <sz val="10"/>
        <rFont val="Arial CE"/>
        <family val="2"/>
      </rPr>
      <t>sor</t>
    </r>
  </si>
  <si>
    <t>Összes forrás</t>
  </si>
  <si>
    <r>
      <t>D</t>
    </r>
    <r>
      <rPr>
        <sz val="10"/>
        <rFont val="Arial CE"/>
        <family val="2"/>
      </rPr>
      <t xml:space="preserve"> sor+</t>
    </r>
    <r>
      <rPr>
        <b/>
        <sz val="10"/>
        <rFont val="Arial CE"/>
        <family val="2"/>
      </rPr>
      <t>E</t>
    </r>
    <r>
      <rPr>
        <sz val="10"/>
        <rFont val="Arial CE"/>
        <family val="2"/>
      </rPr>
      <t xml:space="preserve"> sor+</t>
    </r>
    <r>
      <rPr>
        <b/>
        <sz val="10"/>
        <rFont val="Arial CE"/>
        <family val="2"/>
      </rPr>
      <t>F</t>
    </r>
    <r>
      <rPr>
        <sz val="10"/>
        <rFont val="Arial CE"/>
        <family val="2"/>
      </rPr>
      <t xml:space="preserve"> sor+</t>
    </r>
    <r>
      <rPr>
        <b/>
        <sz val="10"/>
        <rFont val="Arial CE"/>
        <family val="2"/>
      </rPr>
      <t>G</t>
    </r>
    <r>
      <rPr>
        <sz val="10"/>
        <rFont val="Arial CE"/>
        <family val="2"/>
      </rPr>
      <t xml:space="preserve"> sor</t>
    </r>
  </si>
  <si>
    <t>Tőkefeszültségi mutató (Idegen és saját tőke aránya)</t>
  </si>
  <si>
    <t>Kötelezettségek</t>
  </si>
  <si>
    <r>
      <t xml:space="preserve">F </t>
    </r>
    <r>
      <rPr>
        <sz val="10"/>
        <rFont val="Arial CE"/>
        <family val="2"/>
      </rPr>
      <t>sor</t>
    </r>
  </si>
  <si>
    <t>A saját tőke növekedésének aránya</t>
  </si>
  <si>
    <t>Saját tője</t>
  </si>
  <si>
    <t>Jegyzett tőke</t>
  </si>
  <si>
    <r>
      <t>D/I</t>
    </r>
    <r>
      <rPr>
        <sz val="10"/>
        <rFont val="Arial CE"/>
        <family val="2"/>
      </rPr>
      <t xml:space="preserve"> sor</t>
    </r>
    <r>
      <rPr>
        <b/>
        <sz val="10"/>
        <rFont val="Arial CE"/>
        <family val="2"/>
      </rPr>
      <t xml:space="preserve"> - D/II</t>
    </r>
    <r>
      <rPr>
        <sz val="10"/>
        <rFont val="Arial CE"/>
        <family val="2"/>
      </rPr>
      <t xml:space="preserve"> sor</t>
    </r>
  </si>
  <si>
    <t>A forgó tőke aránya</t>
  </si>
  <si>
    <t>Forgó tőke</t>
  </si>
  <si>
    <r>
      <t>D</t>
    </r>
    <r>
      <rPr>
        <sz val="10"/>
        <rFont val="Arial CE"/>
        <family val="2"/>
      </rPr>
      <t xml:space="preserve"> sor</t>
    </r>
  </si>
  <si>
    <t>PÉNZÜGYI HELYZET ELEMZÉSE</t>
  </si>
  <si>
    <t>Készpénz-likviditási ráta</t>
  </si>
  <si>
    <t>Pénzeszközök</t>
  </si>
  <si>
    <r>
      <t xml:space="preserve">B/IV. </t>
    </r>
    <r>
      <rPr>
        <sz val="10"/>
        <rFont val="Arial CE"/>
        <family val="2"/>
      </rPr>
      <t>sor</t>
    </r>
  </si>
  <si>
    <t>Rövid lejáratú kötelezetts.</t>
  </si>
  <si>
    <r>
      <t xml:space="preserve">F/III. </t>
    </r>
    <r>
      <rPr>
        <sz val="10"/>
        <rFont val="Arial CE"/>
        <family val="2"/>
      </rPr>
      <t>sor</t>
    </r>
  </si>
  <si>
    <t>Likviditási gyorsráta</t>
  </si>
  <si>
    <t>Az előző évihez képest a mutató emelkedett.</t>
  </si>
  <si>
    <t>Eladósodottság mértéke</t>
  </si>
  <si>
    <t xml:space="preserve">A saját tőke emelkedése miatt az eladósodottsági mutató a tavalyihoz képest csökkent, ez is mutatja, </t>
  </si>
  <si>
    <t>hogy a vállalkozás önfinanszírozó képessége javult, adósságállományának mértéke csökkent.</t>
  </si>
  <si>
    <t>AZ ÉRTÉKESÍTÉS ÁRBEVÉTELÉHEZ KAPCSOLÓDÓ MUTATÓK</t>
  </si>
  <si>
    <t>Eszközarányos árbevétel</t>
  </si>
  <si>
    <t>Eszközök fordulatszáma</t>
  </si>
  <si>
    <t>Értékesítés nettó árbevétele + Pü. műveletek bevétele</t>
  </si>
  <si>
    <t>Tőkearányos árbevétel</t>
  </si>
  <si>
    <t>Saját és idegen tőke</t>
  </si>
  <si>
    <t>Saját tőke fordulatszáma</t>
  </si>
  <si>
    <t>JÖVEDELMEZŐSÉGI MUTATÓK</t>
  </si>
  <si>
    <t>Árbevétel arányos jövedelmezőség 1.</t>
  </si>
  <si>
    <t>Üzemi (üzleti) tevékenység eredménye</t>
  </si>
  <si>
    <t>Árbevétel arányos jövedelmezőség 2.</t>
  </si>
  <si>
    <t>Adózott eredmény</t>
  </si>
  <si>
    <t>Értékesítés nettó árbevétele + Egyéb bevételek</t>
  </si>
  <si>
    <t>Tőkearányos jövedelmezőség 1.</t>
  </si>
  <si>
    <t>Tőkearányos jövedelmezőség 2.</t>
  </si>
  <si>
    <t>Összes tőke jövedelmezősége</t>
  </si>
  <si>
    <t>Szokásos váll. eredmény + Fizetett kamatok</t>
  </si>
  <si>
    <t>Saját tőke + idegen tőke</t>
  </si>
  <si>
    <r>
      <t xml:space="preserve">B </t>
    </r>
    <r>
      <rPr>
        <sz val="10"/>
        <rFont val="Arial CE"/>
        <family val="2"/>
      </rPr>
      <t>so</t>
    </r>
    <r>
      <rPr>
        <b/>
        <sz val="10"/>
        <rFont val="Arial CE"/>
        <family val="2"/>
      </rPr>
      <t xml:space="preserve">r </t>
    </r>
    <r>
      <rPr>
        <sz val="10"/>
        <rFont val="Arial CE"/>
        <family val="2"/>
      </rPr>
      <t>-</t>
    </r>
    <r>
      <rPr>
        <b/>
        <sz val="10"/>
        <rFont val="Arial CE"/>
        <family val="2"/>
      </rPr>
      <t xml:space="preserve"> F/III </t>
    </r>
    <r>
      <rPr>
        <sz val="10"/>
        <rFont val="Arial CE"/>
        <family val="2"/>
      </rPr>
      <t>sor</t>
    </r>
  </si>
  <si>
    <r>
      <t xml:space="preserve">B </t>
    </r>
    <r>
      <rPr>
        <sz val="10"/>
        <rFont val="Arial CE"/>
        <family val="2"/>
      </rPr>
      <t>so</t>
    </r>
    <r>
      <rPr>
        <b/>
        <sz val="10"/>
        <rFont val="Arial CE"/>
        <family val="2"/>
      </rPr>
      <t xml:space="preserve">r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 xml:space="preserve"> F/III </t>
    </r>
    <r>
      <rPr>
        <sz val="10"/>
        <rFont val="Arial CE"/>
        <family val="2"/>
      </rPr>
      <t>sor</t>
    </r>
  </si>
  <si>
    <r>
      <t>I. Likvid eszközök (</t>
    </r>
    <r>
      <rPr>
        <b/>
        <sz val="10"/>
        <rFont val="Arial CE"/>
        <family val="2"/>
      </rPr>
      <t xml:space="preserve">B/IV </t>
    </r>
    <r>
      <rPr>
        <sz val="10"/>
        <rFont val="Arial CE"/>
        <family val="2"/>
      </rPr>
      <t>sor)</t>
    </r>
  </si>
  <si>
    <r>
      <t>I. Likvid kötelezettségek (</t>
    </r>
    <r>
      <rPr>
        <b/>
        <sz val="10"/>
        <rFont val="Arial CE"/>
        <family val="2"/>
      </rPr>
      <t xml:space="preserve">F/III </t>
    </r>
    <r>
      <rPr>
        <sz val="10"/>
        <rFont val="Arial CE"/>
        <family val="2"/>
      </rPr>
      <t>sor)</t>
    </r>
  </si>
  <si>
    <r>
      <t>II. Mobil eszközök (</t>
    </r>
    <r>
      <rPr>
        <b/>
        <sz val="10"/>
        <rFont val="Arial CE"/>
        <family val="2"/>
      </rPr>
      <t>B/II</t>
    </r>
    <r>
      <rPr>
        <sz val="10"/>
        <rFont val="Arial CE"/>
        <family val="2"/>
      </rPr>
      <t xml:space="preserve"> + </t>
    </r>
    <r>
      <rPr>
        <b/>
        <sz val="10"/>
        <rFont val="Arial CE"/>
        <family val="2"/>
      </rPr>
      <t>B/III</t>
    </r>
    <r>
      <rPr>
        <sz val="10"/>
        <rFont val="Arial CE"/>
        <family val="2"/>
      </rPr>
      <t xml:space="preserve"> + </t>
    </r>
    <r>
      <rPr>
        <b/>
        <sz val="10"/>
        <rFont val="Arial CE"/>
        <family val="2"/>
      </rPr>
      <t>C/I</t>
    </r>
    <r>
      <rPr>
        <sz val="10"/>
        <rFont val="Arial CE"/>
        <family val="2"/>
      </rPr>
      <t xml:space="preserve"> sor)</t>
    </r>
  </si>
  <si>
    <r>
      <t>III. Mobilizálható eszközök (</t>
    </r>
    <r>
      <rPr>
        <b/>
        <sz val="10"/>
        <rFont val="Arial CE"/>
        <family val="2"/>
      </rPr>
      <t>B/I</t>
    </r>
    <r>
      <rPr>
        <sz val="10"/>
        <rFont val="Arial CE"/>
        <family val="2"/>
      </rPr>
      <t xml:space="preserve"> sor)</t>
    </r>
  </si>
  <si>
    <r>
      <t>III. Később esedékes kötelezettségek (</t>
    </r>
    <r>
      <rPr>
        <b/>
        <sz val="10"/>
        <rFont val="Arial CE"/>
        <family val="2"/>
      </rPr>
      <t xml:space="preserve">F/II </t>
    </r>
    <r>
      <rPr>
        <sz val="10"/>
        <rFont val="Arial CE"/>
        <family val="2"/>
      </rPr>
      <t>sor)</t>
    </r>
  </si>
  <si>
    <r>
      <t>IV. Immobil eszközök (</t>
    </r>
    <r>
      <rPr>
        <b/>
        <sz val="10"/>
        <rFont val="Arial CE"/>
        <family val="2"/>
      </rPr>
      <t>A</t>
    </r>
    <r>
      <rPr>
        <sz val="10"/>
        <rFont val="Arial CE"/>
        <family val="2"/>
      </rPr>
      <t xml:space="preserve"> sor + </t>
    </r>
    <r>
      <rPr>
        <b/>
        <sz val="10"/>
        <rFont val="Arial CE"/>
        <family val="2"/>
      </rPr>
      <t>C/2</t>
    </r>
    <r>
      <rPr>
        <sz val="10"/>
        <rFont val="Arial CE"/>
        <family val="2"/>
      </rPr>
      <t xml:space="preserve"> sor + </t>
    </r>
    <r>
      <rPr>
        <b/>
        <sz val="10"/>
        <rFont val="Arial CE"/>
        <family val="2"/>
      </rPr>
      <t>C/3</t>
    </r>
    <r>
      <rPr>
        <sz val="10"/>
        <rFont val="Arial CE"/>
        <family val="2"/>
      </rPr>
      <t xml:space="preserve"> sor)</t>
    </r>
  </si>
  <si>
    <r>
      <t>IV. Vissza nem fizetendő források (</t>
    </r>
    <r>
      <rPr>
        <b/>
        <sz val="10"/>
        <rFont val="Arial CE"/>
        <family val="2"/>
      </rPr>
      <t>D</t>
    </r>
    <r>
      <rPr>
        <sz val="10"/>
        <rFont val="Arial CE"/>
        <family val="2"/>
      </rPr>
      <t xml:space="preserve"> sor+</t>
    </r>
    <r>
      <rPr>
        <b/>
        <sz val="10"/>
        <rFont val="Arial CE"/>
        <family val="2"/>
      </rPr>
      <t>E</t>
    </r>
    <r>
      <rPr>
        <sz val="10"/>
        <rFont val="Arial CE"/>
        <family val="2"/>
      </rPr>
      <t xml:space="preserve"> sor+</t>
    </r>
    <r>
      <rPr>
        <b/>
        <sz val="10"/>
        <rFont val="Arial CE"/>
        <family val="2"/>
      </rPr>
      <t>G/I</t>
    </r>
    <r>
      <rPr>
        <sz val="10"/>
        <rFont val="Arial CE"/>
        <family val="2"/>
      </rPr>
      <t xml:space="preserve"> sor+</t>
    </r>
    <r>
      <rPr>
        <b/>
        <sz val="10"/>
        <rFont val="Arial CE"/>
        <family val="2"/>
      </rPr>
      <t>G/3</t>
    </r>
    <r>
      <rPr>
        <sz val="10"/>
        <rFont val="Arial CE"/>
        <family val="2"/>
      </rPr>
      <t xml:space="preserve"> sor)</t>
    </r>
  </si>
  <si>
    <t>I.</t>
  </si>
  <si>
    <t>IV.</t>
  </si>
  <si>
    <r>
      <t>II. Rövid határidőn belül esedékes kötelezettség (</t>
    </r>
    <r>
      <rPr>
        <b/>
        <sz val="10"/>
        <rFont val="Arial CE"/>
        <family val="2"/>
      </rPr>
      <t>F/III</t>
    </r>
    <r>
      <rPr>
        <sz val="10"/>
        <rFont val="Arial CE"/>
        <family val="2"/>
      </rPr>
      <t xml:space="preserve"> + </t>
    </r>
    <r>
      <rPr>
        <b/>
        <sz val="10"/>
        <rFont val="Arial CE"/>
        <family val="2"/>
      </rPr>
      <t>G/2</t>
    </r>
    <r>
      <rPr>
        <sz val="10"/>
        <rFont val="Arial CE"/>
        <family val="2"/>
      </rPr>
      <t xml:space="preserve"> sor)</t>
    </r>
  </si>
  <si>
    <t xml:space="preserve">Négyfokozatú likviditási mérleg </t>
  </si>
  <si>
    <t>bérktg.</t>
  </si>
  <si>
    <t>stat.ltsz.</t>
  </si>
  <si>
    <t>vevők</t>
  </si>
  <si>
    <t>Nyitó vevőáll.</t>
  </si>
  <si>
    <t>Záró vevőáll.</t>
  </si>
  <si>
    <t>Vevők átlagos átfutási ideje</t>
  </si>
  <si>
    <t>Átlagos vevőállomány x 365</t>
  </si>
  <si>
    <t>Átlagos vevőáll. (Nyitó-Záró)</t>
  </si>
  <si>
    <t>Idei év</t>
  </si>
  <si>
    <t>Vevők-Szállítók aránya</t>
  </si>
  <si>
    <t>Vevők</t>
  </si>
  <si>
    <t>Szállítók</t>
  </si>
  <si>
    <t>Bárarányos jövedelmezőség 1.</t>
  </si>
  <si>
    <t>Bérköltség</t>
  </si>
  <si>
    <t>idei év</t>
  </si>
  <si>
    <t>Bárarányos jövedelmezőség 2.</t>
  </si>
  <si>
    <t>Létszámarányos jövedelmezőség 1.</t>
  </si>
  <si>
    <t>Átlagos statisztikai létszám</t>
  </si>
  <si>
    <t>Létszámarányos jövedelmezőség 2.</t>
  </si>
  <si>
    <t>Idei év Jóváhagyott osztalék</t>
  </si>
  <si>
    <t>Előző év Jóváhagyott osztalék</t>
  </si>
  <si>
    <t>Az egy főre jutó eredményhozam az előző évihez képest nőtt.</t>
  </si>
  <si>
    <t xml:space="preserve">A befektetett eszközök aránya az előző évihez képest nőtt, mivel a 2004-ben elszámolt értékcsökkenés </t>
  </si>
  <si>
    <t>összegét meghaladja a 2004. évben végzett beruházások értéke.</t>
  </si>
  <si>
    <t>A forgóeszközök aránya csökkent az előző évhez képest, ezen belül csökkent a pénzkészletek aránya. A követelések</t>
  </si>
  <si>
    <t>értéke csökkent, a pénzeszközök értéke csökkent, míg  aktív időbeli elhatárolás nem volt.</t>
  </si>
  <si>
    <t>Bár a kötelezettségek összege a tavalyi évhez viszonyítva csökkent, a saját tőke is emelkedett,  a mutató javult.</t>
  </si>
  <si>
    <t>A mutató a 2003-hoz képest javult, amit tükröz a következő mutatóban az eszközök fordulatszámának emelkedése is.</t>
  </si>
  <si>
    <t>A tőkearányos árbevétel is jelentősen javult, melynek oka a saját tőke növekedése.</t>
  </si>
  <si>
    <t>az adózott eredmény abszolút összegben nagyobb volt, mint 2003-ban.</t>
  </si>
  <si>
    <t>Ez a jövedelmezőségi mutató az adózás előtti eredmény 2004. növekedése miatt javult a tavalyihoz képest.</t>
  </si>
  <si>
    <t>az összes tőke jövedelmezősége.</t>
  </si>
  <si>
    <t>A forgótőke aránya a tavalyihoz képest csökkent, amit a saját tőke emelkedése okozott.</t>
  </si>
  <si>
    <t>A készpénzlikviditási ráta az előző évihez képest  növekedett, mely a likviditás javulását mutatja.</t>
  </si>
  <si>
    <t>A vevők -szállítók aránya a tavalyi évhez képest javult. Követelések aránya nőtt, a kötelezettségeké csökkent.</t>
  </si>
  <si>
    <t xml:space="preserve">Az eszközök a 2004-es évben majdnem kétszer többször  fordultak meg az árbevételben, mint 2003-ban. </t>
  </si>
  <si>
    <t>A saját tőke az árbevételben többször fordult meg, mint a tavalyi évben.</t>
  </si>
  <si>
    <t>A vevők átlagos átfutási ideje nagyobb mint az előző évé.</t>
  </si>
  <si>
    <t xml:space="preserve">Az üzemi tevékenység eredménye az árbevételhez viszonyítva nagyobb, mint az elmúlt évben, </t>
  </si>
  <si>
    <t>A mutató több, javult az elmúlt évhez viszonyítva.</t>
  </si>
  <si>
    <t>A mutató emelkedett az előző évihez képest.</t>
  </si>
  <si>
    <t>A vállalkozás jól döntött akkor, amikor a 2003. év -ben adott Tagi kölcsönről lemondott,  így növelni tudta árbevételét, mellyel javult</t>
  </si>
  <si>
    <t xml:space="preserve">A saját tőke aránya az előző évi Tagi kölcsön visszahagyása miatt nőtt. </t>
  </si>
  <si>
    <t>A saját tőke a tavalyihoz képest 14538 % ponttal emelkedett a Tagi kölcsön visszahagyása miatt.</t>
  </si>
  <si>
    <t>Az árbevétel mértéke csökkent.</t>
  </si>
  <si>
    <t>Budapesti Természetjárásért Alapítvány</t>
  </si>
  <si>
    <t>1139 Budapest, Szigligeti út 1. VII./19.</t>
  </si>
  <si>
    <t>2012.</t>
  </si>
  <si>
    <t>Budapest, 2013.05.14.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</si>
</sst>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31">
    <font>
      <sz val="10"/>
      <name val="Arial CE"/>
      <family val="0"/>
    </font>
    <font>
      <sz val="12"/>
      <color indexed="18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12"/>
      <color indexed="18"/>
      <name val="Arial CE"/>
      <family val="2"/>
    </font>
    <font>
      <sz val="11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2"/>
      <name val="Arial CE"/>
      <family val="2"/>
    </font>
    <font>
      <b/>
      <sz val="26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5" fontId="7" fillId="0" borderId="15" xfId="4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4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165" fontId="6" fillId="0" borderId="0" xfId="40" applyNumberFormat="1" applyFont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165" fontId="3" fillId="0" borderId="0" xfId="4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65" fontId="3" fillId="0" borderId="0" xfId="40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165" fontId="6" fillId="0" borderId="0" xfId="40" applyNumberFormat="1" applyFont="1" applyAlignment="1" applyProtection="1">
      <alignment vertical="center"/>
      <protection/>
    </xf>
    <xf numFmtId="165" fontId="6" fillId="0" borderId="0" xfId="40" applyNumberFormat="1" applyFont="1" applyAlignment="1" applyProtection="1">
      <alignment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165" fontId="7" fillId="0" borderId="0" xfId="4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23" xfId="4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40" applyNumberFormat="1" applyFont="1" applyAlignment="1">
      <alignment/>
    </xf>
    <xf numFmtId="0" fontId="0" fillId="0" borderId="0" xfId="0" applyFont="1" applyAlignment="1">
      <alignment horizontal="right" vertical="center"/>
    </xf>
    <xf numFmtId="165" fontId="0" fillId="0" borderId="0" xfId="4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65" fontId="8" fillId="0" borderId="0" xfId="4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65" fontId="11" fillId="0" borderId="0" xfId="40" applyNumberFormat="1" applyFont="1" applyAlignment="1">
      <alignment/>
    </xf>
    <xf numFmtId="0" fontId="0" fillId="0" borderId="0" xfId="0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5" fontId="0" fillId="0" borderId="23" xfId="4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165" fontId="0" fillId="0" borderId="0" xfId="40" applyNumberFormat="1" applyFont="1" applyAlignment="1">
      <alignment horizontal="right"/>
    </xf>
    <xf numFmtId="165" fontId="0" fillId="0" borderId="0" xfId="40" applyNumberFormat="1" applyFont="1" applyAlignment="1">
      <alignment horizontal="center" vertical="center"/>
    </xf>
    <xf numFmtId="165" fontId="0" fillId="0" borderId="0" xfId="40" applyNumberFormat="1" applyFont="1" applyAlignment="1">
      <alignment horizontal="right" vertical="center"/>
    </xf>
    <xf numFmtId="165" fontId="0" fillId="0" borderId="0" xfId="40" applyNumberFormat="1" applyFont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40" applyNumberFormat="1" applyFont="1" applyAlignment="1">
      <alignment horizontal="left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165" fontId="0" fillId="4" borderId="0" xfId="4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165" fontId="7" fillId="0" borderId="29" xfId="4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65" fontId="7" fillId="0" borderId="31" xfId="40" applyNumberFormat="1" applyFont="1" applyBorder="1" applyAlignment="1" applyProtection="1">
      <alignment horizontal="center" vertical="center"/>
      <protection locked="0"/>
    </xf>
    <xf numFmtId="165" fontId="7" fillId="0" borderId="24" xfId="40" applyNumberFormat="1" applyFont="1" applyBorder="1" applyAlignment="1" applyProtection="1">
      <alignment horizontal="center" vertical="center"/>
      <protection locked="0"/>
    </xf>
    <xf numFmtId="165" fontId="7" fillId="0" borderId="32" xfId="4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5" fontId="7" fillId="0" borderId="33" xfId="40" applyNumberFormat="1" applyFont="1" applyBorder="1" applyAlignment="1" applyProtection="1">
      <alignment horizontal="center" vertical="center" wrapText="1"/>
      <protection/>
    </xf>
    <xf numFmtId="165" fontId="7" fillId="0" borderId="34" xfId="4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65" fontId="7" fillId="0" borderId="29" xfId="40" applyNumberFormat="1" applyFont="1" applyBorder="1" applyAlignment="1" applyProtection="1">
      <alignment horizontal="center" vertical="center"/>
      <protection/>
    </xf>
    <xf numFmtId="165" fontId="7" fillId="0" borderId="30" xfId="40" applyNumberFormat="1" applyFont="1" applyBorder="1" applyAlignment="1" applyProtection="1">
      <alignment horizontal="center" vertical="center"/>
      <protection/>
    </xf>
    <xf numFmtId="165" fontId="7" fillId="0" borderId="25" xfId="40" applyNumberFormat="1" applyFont="1" applyBorder="1" applyAlignment="1" applyProtection="1">
      <alignment horizontal="center" vertical="center"/>
      <protection/>
    </xf>
    <xf numFmtId="165" fontId="7" fillId="0" borderId="26" xfId="40" applyNumberFormat="1" applyFont="1" applyFill="1" applyBorder="1" applyAlignment="1" applyProtection="1">
      <alignment horizontal="center"/>
      <protection/>
    </xf>
    <xf numFmtId="165" fontId="7" fillId="0" borderId="27" xfId="40" applyNumberFormat="1" applyFont="1" applyFill="1" applyBorder="1" applyAlignment="1" applyProtection="1">
      <alignment horizontal="center"/>
      <protection/>
    </xf>
    <xf numFmtId="165" fontId="7" fillId="0" borderId="28" xfId="4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65" fontId="7" fillId="0" borderId="29" xfId="40" applyNumberFormat="1" applyFont="1" applyBorder="1" applyAlignment="1" applyProtection="1">
      <alignment horizontal="center" vertical="center" wrapText="1"/>
      <protection/>
    </xf>
    <xf numFmtId="165" fontId="7" fillId="0" borderId="30" xfId="40" applyNumberFormat="1" applyFont="1" applyBorder="1" applyAlignment="1" applyProtection="1">
      <alignment horizontal="center" vertical="center" wrapText="1"/>
      <protection/>
    </xf>
    <xf numFmtId="165" fontId="7" fillId="0" borderId="25" xfId="40" applyNumberFormat="1" applyFont="1" applyBorder="1" applyAlignment="1" applyProtection="1">
      <alignment horizontal="center" vertical="center" wrapText="1"/>
      <protection/>
    </xf>
    <xf numFmtId="165" fontId="7" fillId="0" borderId="26" xfId="40" applyNumberFormat="1" applyFont="1" applyBorder="1" applyAlignment="1" applyProtection="1">
      <alignment horizontal="center"/>
      <protection/>
    </xf>
    <xf numFmtId="165" fontId="7" fillId="0" borderId="27" xfId="40" applyNumberFormat="1" applyFont="1" applyBorder="1" applyAlignment="1" applyProtection="1">
      <alignment horizontal="center"/>
      <protection/>
    </xf>
    <xf numFmtId="165" fontId="7" fillId="0" borderId="28" xfId="40" applyNumberFormat="1" applyFont="1" applyBorder="1" applyAlignment="1" applyProtection="1">
      <alignment horizontal="center"/>
      <protection/>
    </xf>
    <xf numFmtId="165" fontId="7" fillId="0" borderId="38" xfId="40" applyNumberFormat="1" applyFont="1" applyBorder="1" applyAlignment="1" applyProtection="1">
      <alignment horizontal="center" vertical="center"/>
      <protection locked="0"/>
    </xf>
    <xf numFmtId="165" fontId="7" fillId="0" borderId="37" xfId="40" applyNumberFormat="1" applyFont="1" applyBorder="1" applyAlignment="1" applyProtection="1">
      <alignment horizontal="center" vertical="center"/>
      <protection locked="0"/>
    </xf>
    <xf numFmtId="165" fontId="7" fillId="0" borderId="39" xfId="40" applyNumberFormat="1" applyFont="1" applyBorder="1" applyAlignment="1" applyProtection="1">
      <alignment horizontal="center" vertical="center"/>
      <protection locked="0"/>
    </xf>
    <xf numFmtId="165" fontId="7" fillId="0" borderId="30" xfId="40" applyNumberFormat="1" applyFont="1" applyBorder="1" applyAlignment="1" applyProtection="1">
      <alignment horizontal="center" vertical="center"/>
      <protection locked="0"/>
    </xf>
    <xf numFmtId="165" fontId="7" fillId="0" borderId="25" xfId="4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165" fontId="7" fillId="0" borderId="40" xfId="4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center" indent="3"/>
      <protection/>
    </xf>
    <xf numFmtId="0" fontId="6" fillId="0" borderId="24" xfId="0" applyFont="1" applyBorder="1" applyAlignment="1" applyProtection="1">
      <alignment horizontal="left" vertical="center" indent="3"/>
      <protection/>
    </xf>
    <xf numFmtId="0" fontId="6" fillId="0" borderId="40" xfId="0" applyFont="1" applyBorder="1" applyAlignment="1" applyProtection="1">
      <alignment horizontal="left" vertical="center" indent="3"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 applyProtection="1">
      <alignment horizontal="left" vertical="center" wrapText="1"/>
      <protection/>
    </xf>
    <xf numFmtId="165" fontId="7" fillId="0" borderId="31" xfId="40" applyNumberFormat="1" applyFont="1" applyBorder="1" applyAlignment="1" applyProtection="1">
      <alignment horizontal="center" vertical="center"/>
      <protection/>
    </xf>
    <xf numFmtId="165" fontId="7" fillId="0" borderId="24" xfId="40" applyNumberFormat="1" applyFont="1" applyBorder="1" applyAlignment="1" applyProtection="1">
      <alignment horizontal="center" vertical="center"/>
      <protection/>
    </xf>
    <xf numFmtId="165" fontId="7" fillId="0" borderId="40" xfId="40" applyNumberFormat="1" applyFont="1" applyBorder="1" applyAlignment="1" applyProtection="1">
      <alignment horizontal="center" vertical="center"/>
      <protection/>
    </xf>
    <xf numFmtId="165" fontId="7" fillId="0" borderId="32" xfId="40" applyNumberFormat="1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165" fontId="7" fillId="0" borderId="26" xfId="40" applyNumberFormat="1" applyFont="1" applyBorder="1" applyAlignment="1" applyProtection="1">
      <alignment horizontal="center" vertical="center"/>
      <protection/>
    </xf>
    <xf numFmtId="165" fontId="7" fillId="0" borderId="27" xfId="40" applyNumberFormat="1" applyFont="1" applyBorder="1" applyAlignment="1" applyProtection="1">
      <alignment horizontal="center" vertical="center"/>
      <protection/>
    </xf>
    <xf numFmtId="165" fontId="7" fillId="0" borderId="28" xfId="4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5" fontId="3" fillId="0" borderId="35" xfId="40" applyNumberFormat="1" applyFont="1" applyBorder="1" applyAlignment="1" applyProtection="1">
      <alignment horizontal="right"/>
      <protection/>
    </xf>
    <xf numFmtId="14" fontId="5" fillId="0" borderId="23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165" fontId="3" fillId="0" borderId="0" xfId="4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5" fontId="7" fillId="0" borderId="34" xfId="40" applyNumberFormat="1" applyFont="1" applyBorder="1" applyAlignment="1" applyProtection="1">
      <alignment horizontal="center" vertical="center"/>
      <protection/>
    </xf>
    <xf numFmtId="14" fontId="5" fillId="0" borderId="23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65" fontId="7" fillId="0" borderId="13" xfId="40" applyNumberFormat="1" applyFont="1" applyBorder="1" applyAlignment="1" applyProtection="1">
      <alignment horizontal="center" vertical="center"/>
      <protection/>
    </xf>
    <xf numFmtId="165" fontId="7" fillId="0" borderId="20" xfId="40" applyNumberFormat="1" applyFont="1" applyBorder="1" applyAlignment="1" applyProtection="1">
      <alignment horizontal="center" vertical="center"/>
      <protection/>
    </xf>
    <xf numFmtId="165" fontId="7" fillId="0" borderId="14" xfId="40" applyNumberFormat="1" applyFont="1" applyBorder="1" applyAlignment="1" applyProtection="1">
      <alignment horizontal="center" vertical="center"/>
      <protection/>
    </xf>
    <xf numFmtId="165" fontId="7" fillId="0" borderId="13" xfId="40" applyNumberFormat="1" applyFont="1" applyBorder="1" applyAlignment="1" applyProtection="1">
      <alignment horizontal="center" vertical="center"/>
      <protection locked="0"/>
    </xf>
    <xf numFmtId="165" fontId="7" fillId="0" borderId="20" xfId="40" applyNumberFormat="1" applyFont="1" applyBorder="1" applyAlignment="1" applyProtection="1">
      <alignment horizontal="center" vertical="center"/>
      <protection locked="0"/>
    </xf>
    <xf numFmtId="165" fontId="7" fillId="0" borderId="14" xfId="40" applyNumberFormat="1" applyFont="1" applyBorder="1" applyAlignment="1" applyProtection="1">
      <alignment horizontal="center" vertical="center"/>
      <protection locked="0"/>
    </xf>
    <xf numFmtId="165" fontId="7" fillId="0" borderId="41" xfId="4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165" fontId="7" fillId="0" borderId="44" xfId="40" applyNumberFormat="1" applyFont="1" applyBorder="1" applyAlignment="1" applyProtection="1">
      <alignment horizontal="center" vertical="center"/>
      <protection locked="0"/>
    </xf>
    <xf numFmtId="165" fontId="7" fillId="0" borderId="45" xfId="40" applyNumberFormat="1" applyFont="1" applyBorder="1" applyAlignment="1" applyProtection="1">
      <alignment horizontal="center" vertical="center"/>
      <protection locked="0"/>
    </xf>
    <xf numFmtId="165" fontId="7" fillId="0" borderId="46" xfId="40" applyNumberFormat="1" applyFont="1" applyBorder="1" applyAlignment="1" applyProtection="1">
      <alignment horizontal="center" vertical="center"/>
      <protection locked="0"/>
    </xf>
    <xf numFmtId="165" fontId="7" fillId="0" borderId="47" xfId="40" applyNumberFormat="1" applyFont="1" applyBorder="1" applyAlignment="1" applyProtection="1">
      <alignment horizontal="center" vertical="center"/>
      <protection locked="0"/>
    </xf>
    <xf numFmtId="165" fontId="7" fillId="0" borderId="48" xfId="40" applyNumberFormat="1" applyFont="1" applyBorder="1" applyAlignment="1" applyProtection="1">
      <alignment horizontal="center" vertical="center"/>
      <protection locked="0"/>
    </xf>
    <xf numFmtId="165" fontId="7" fillId="0" borderId="49" xfId="40" applyNumberFormat="1" applyFont="1" applyBorder="1" applyAlignment="1" applyProtection="1">
      <alignment horizontal="center" vertical="center"/>
      <protection locked="0"/>
    </xf>
    <xf numFmtId="165" fontId="7" fillId="0" borderId="41" xfId="40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 wrapText="1" indent="2"/>
      <protection/>
    </xf>
    <xf numFmtId="0" fontId="6" fillId="0" borderId="24" xfId="0" applyFont="1" applyBorder="1" applyAlignment="1" applyProtection="1">
      <alignment horizontal="left" vertical="center" wrapText="1" indent="2"/>
      <protection/>
    </xf>
    <xf numFmtId="0" fontId="6" fillId="0" borderId="40" xfId="0" applyFont="1" applyBorder="1" applyAlignment="1" applyProtection="1">
      <alignment horizontal="left" vertical="center" wrapText="1" indent="2"/>
      <protection/>
    </xf>
    <xf numFmtId="165" fontId="7" fillId="0" borderId="50" xfId="40" applyNumberFormat="1" applyFont="1" applyBorder="1" applyAlignment="1" applyProtection="1">
      <alignment horizontal="center" vertical="center"/>
      <protection locked="0"/>
    </xf>
    <xf numFmtId="165" fontId="7" fillId="0" borderId="51" xfId="40" applyNumberFormat="1" applyFont="1" applyBorder="1" applyAlignment="1" applyProtection="1">
      <alignment horizontal="center" vertical="center"/>
      <protection locked="0"/>
    </xf>
    <xf numFmtId="165" fontId="7" fillId="0" borderId="52" xfId="4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left" vertical="center" wrapText="1" indent="2"/>
      <protection/>
    </xf>
    <xf numFmtId="0" fontId="6" fillId="0" borderId="23" xfId="0" applyFont="1" applyBorder="1" applyAlignment="1" applyProtection="1">
      <alignment horizontal="left" vertical="center" wrapText="1" indent="2"/>
      <protection/>
    </xf>
    <xf numFmtId="0" fontId="6" fillId="0" borderId="43" xfId="0" applyFont="1" applyBorder="1" applyAlignment="1" applyProtection="1">
      <alignment horizontal="left" vertical="center" wrapText="1" indent="2"/>
      <protection/>
    </xf>
    <xf numFmtId="165" fontId="7" fillId="0" borderId="42" xfId="40" applyNumberFormat="1" applyFont="1" applyBorder="1" applyAlignment="1" applyProtection="1">
      <alignment horizontal="center" vertical="center"/>
      <protection locked="0"/>
    </xf>
    <xf numFmtId="165" fontId="7" fillId="0" borderId="23" xfId="40" applyNumberFormat="1" applyFont="1" applyBorder="1" applyAlignment="1" applyProtection="1">
      <alignment horizontal="center" vertical="center"/>
      <protection locked="0"/>
    </xf>
    <xf numFmtId="165" fontId="7" fillId="0" borderId="43" xfId="40" applyNumberFormat="1" applyFont="1" applyBorder="1" applyAlignment="1" applyProtection="1">
      <alignment horizontal="center" vertical="center"/>
      <protection locked="0"/>
    </xf>
    <xf numFmtId="14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165" fontId="7" fillId="0" borderId="31" xfId="40" applyNumberFormat="1" applyFont="1" applyBorder="1" applyAlignment="1" applyProtection="1">
      <alignment horizontal="left" vertical="center" indent="2"/>
      <protection locked="0"/>
    </xf>
    <xf numFmtId="165" fontId="7" fillId="0" borderId="24" xfId="40" applyNumberFormat="1" applyFont="1" applyBorder="1" applyAlignment="1" applyProtection="1">
      <alignment horizontal="left" vertical="center" indent="2"/>
      <protection locked="0"/>
    </xf>
    <xf numFmtId="165" fontId="7" fillId="0" borderId="40" xfId="40" applyNumberFormat="1" applyFont="1" applyBorder="1" applyAlignment="1" applyProtection="1">
      <alignment horizontal="left" vertical="center" indent="2"/>
      <protection locked="0"/>
    </xf>
    <xf numFmtId="165" fontId="7" fillId="0" borderId="44" xfId="40" applyNumberFormat="1" applyFont="1" applyBorder="1" applyAlignment="1" applyProtection="1">
      <alignment horizontal="left" vertical="center" indent="2"/>
      <protection locked="0"/>
    </xf>
    <xf numFmtId="165" fontId="7" fillId="0" borderId="45" xfId="40" applyNumberFormat="1" applyFont="1" applyBorder="1" applyAlignment="1" applyProtection="1">
      <alignment horizontal="left" vertical="center" indent="2"/>
      <protection locked="0"/>
    </xf>
    <xf numFmtId="165" fontId="7" fillId="0" borderId="46" xfId="40" applyNumberFormat="1" applyFont="1" applyBorder="1" applyAlignment="1" applyProtection="1">
      <alignment horizontal="left" vertical="center" indent="2"/>
      <protection locked="0"/>
    </xf>
    <xf numFmtId="165" fontId="7" fillId="0" borderId="13" xfId="40" applyNumberFormat="1" applyFont="1" applyFill="1" applyBorder="1" applyAlignment="1" applyProtection="1">
      <alignment horizontal="left" vertical="center" indent="2"/>
      <protection/>
    </xf>
    <xf numFmtId="165" fontId="7" fillId="0" borderId="20" xfId="40" applyNumberFormat="1" applyFont="1" applyFill="1" applyBorder="1" applyAlignment="1" applyProtection="1">
      <alignment horizontal="left" vertical="center" indent="2"/>
      <protection/>
    </xf>
    <xf numFmtId="165" fontId="7" fillId="0" borderId="14" xfId="40" applyNumberFormat="1" applyFont="1" applyFill="1" applyBorder="1" applyAlignment="1" applyProtection="1">
      <alignment horizontal="left" vertical="center" indent="2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165" fontId="7" fillId="0" borderId="20" xfId="40" applyNumberFormat="1" applyFont="1" applyBorder="1" applyAlignment="1" applyProtection="1">
      <alignment horizontal="left" vertical="center" indent="2"/>
      <protection/>
    </xf>
    <xf numFmtId="165" fontId="7" fillId="0" borderId="13" xfId="40" applyNumberFormat="1" applyFont="1" applyBorder="1" applyAlignment="1" applyProtection="1">
      <alignment horizontal="left" vertical="center" indent="2"/>
      <protection locked="0"/>
    </xf>
    <xf numFmtId="165" fontId="7" fillId="0" borderId="20" xfId="40" applyNumberFormat="1" applyFont="1" applyBorder="1" applyAlignment="1" applyProtection="1">
      <alignment horizontal="left" vertical="center" indent="2"/>
      <protection locked="0"/>
    </xf>
    <xf numFmtId="165" fontId="7" fillId="0" borderId="14" xfId="40" applyNumberFormat="1" applyFont="1" applyBorder="1" applyAlignment="1" applyProtection="1">
      <alignment horizontal="left" vertical="center" indent="2"/>
      <protection locked="0"/>
    </xf>
    <xf numFmtId="165" fontId="7" fillId="0" borderId="41" xfId="40" applyNumberFormat="1" applyFont="1" applyBorder="1" applyAlignment="1" applyProtection="1">
      <alignment horizontal="left" vertical="center" indent="2"/>
      <protection locked="0"/>
    </xf>
    <xf numFmtId="165" fontId="7" fillId="0" borderId="32" xfId="40" applyNumberFormat="1" applyFont="1" applyBorder="1" applyAlignment="1" applyProtection="1">
      <alignment horizontal="left" vertical="center" indent="2"/>
      <protection locked="0"/>
    </xf>
    <xf numFmtId="165" fontId="7" fillId="0" borderId="47" xfId="40" applyNumberFormat="1" applyFont="1" applyBorder="1" applyAlignment="1" applyProtection="1">
      <alignment horizontal="left" vertical="center" indent="2"/>
      <protection locked="0"/>
    </xf>
    <xf numFmtId="165" fontId="7" fillId="0" borderId="48" xfId="40" applyNumberFormat="1" applyFont="1" applyBorder="1" applyAlignment="1" applyProtection="1">
      <alignment horizontal="left" vertical="center" indent="2"/>
      <protection locked="0"/>
    </xf>
    <xf numFmtId="165" fontId="7" fillId="0" borderId="49" xfId="40" applyNumberFormat="1" applyFont="1" applyBorder="1" applyAlignment="1" applyProtection="1">
      <alignment horizontal="left" vertical="center" indent="2"/>
      <protection locked="0"/>
    </xf>
    <xf numFmtId="0" fontId="0" fillId="0" borderId="24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65" fontId="7" fillId="0" borderId="31" xfId="40" applyNumberFormat="1" applyFont="1" applyBorder="1" applyAlignment="1" applyProtection="1">
      <alignment horizontal="left" vertical="center" indent="2"/>
      <protection/>
    </xf>
    <xf numFmtId="165" fontId="7" fillId="0" borderId="24" xfId="40" applyNumberFormat="1" applyFont="1" applyBorder="1" applyAlignment="1" applyProtection="1">
      <alignment horizontal="left" vertical="center" indent="2"/>
      <protection/>
    </xf>
    <xf numFmtId="165" fontId="7" fillId="0" borderId="32" xfId="40" applyNumberFormat="1" applyFont="1" applyBorder="1" applyAlignment="1" applyProtection="1">
      <alignment horizontal="left" vertical="center" indent="2"/>
      <protection/>
    </xf>
    <xf numFmtId="0" fontId="3" fillId="0" borderId="31" xfId="0" applyFont="1" applyBorder="1" applyAlignment="1" applyProtection="1">
      <alignment horizontal="left" vertical="center" wrapText="1" indent="2"/>
      <protection/>
    </xf>
    <xf numFmtId="0" fontId="3" fillId="0" borderId="24" xfId="0" applyFont="1" applyBorder="1" applyAlignment="1" applyProtection="1">
      <alignment horizontal="left" vertical="center" wrapText="1" indent="2"/>
      <protection/>
    </xf>
    <xf numFmtId="0" fontId="3" fillId="0" borderId="40" xfId="0" applyFont="1" applyBorder="1" applyAlignment="1" applyProtection="1">
      <alignment horizontal="left" vertical="center" wrapText="1" indent="2"/>
      <protection/>
    </xf>
    <xf numFmtId="165" fontId="7" fillId="0" borderId="42" xfId="40" applyNumberFormat="1" applyFont="1" applyBorder="1" applyAlignment="1" applyProtection="1">
      <alignment horizontal="left" vertical="center" indent="2"/>
      <protection locked="0"/>
    </xf>
    <xf numFmtId="165" fontId="7" fillId="0" borderId="23" xfId="40" applyNumberFormat="1" applyFont="1" applyBorder="1" applyAlignment="1" applyProtection="1">
      <alignment horizontal="left" vertical="center" indent="2"/>
      <protection locked="0"/>
    </xf>
    <xf numFmtId="165" fontId="7" fillId="0" borderId="43" xfId="40" applyNumberFormat="1" applyFont="1" applyBorder="1" applyAlignment="1" applyProtection="1">
      <alignment horizontal="left" vertical="center" indent="2"/>
      <protection locked="0"/>
    </xf>
    <xf numFmtId="165" fontId="7" fillId="0" borderId="41" xfId="40" applyNumberFormat="1" applyFont="1" applyFill="1" applyBorder="1" applyAlignment="1" applyProtection="1">
      <alignment horizontal="left" vertical="center" indent="2"/>
      <protection/>
    </xf>
    <xf numFmtId="165" fontId="7" fillId="0" borderId="53" xfId="40" applyNumberFormat="1" applyFont="1" applyBorder="1" applyAlignment="1" applyProtection="1">
      <alignment horizontal="left" vertical="center" indent="2"/>
      <protection locked="0"/>
    </xf>
    <xf numFmtId="165" fontId="7" fillId="0" borderId="0" xfId="40" applyNumberFormat="1" applyFont="1" applyBorder="1" applyAlignment="1" applyProtection="1">
      <alignment horizontal="left" vertical="center" indent="2"/>
      <protection locked="0"/>
    </xf>
    <xf numFmtId="165" fontId="7" fillId="0" borderId="54" xfId="40" applyNumberFormat="1" applyFont="1" applyBorder="1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center" vertical="center"/>
      <protection/>
    </xf>
    <xf numFmtId="49" fontId="7" fillId="0" borderId="37" xfId="0" applyNumberFormat="1" applyFont="1" applyBorder="1" applyAlignment="1" applyProtection="1">
      <alignment horizontal="center" vertical="center"/>
      <protection/>
    </xf>
    <xf numFmtId="0" fontId="0" fillId="4" borderId="0" xfId="0" applyFont="1" applyFill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3" fontId="0" fillId="0" borderId="0" xfId="4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24" xfId="0" applyFont="1" applyBorder="1" applyAlignment="1">
      <alignment vertical="center" wrapText="1"/>
    </xf>
    <xf numFmtId="10" fontId="0" fillId="0" borderId="0" xfId="0" applyNumberFormat="1" applyFont="1" applyAlignment="1">
      <alignment horizontal="right" vertic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0" fontId="0" fillId="0" borderId="0" xfId="6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33</xdr:row>
      <xdr:rowOff>161925</xdr:rowOff>
    </xdr:from>
    <xdr:to>
      <xdr:col>18</xdr:col>
      <xdr:colOff>295275</xdr:colOff>
      <xdr:row>33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4865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27</xdr:row>
      <xdr:rowOff>161925</xdr:rowOff>
    </xdr:from>
    <xdr:to>
      <xdr:col>18</xdr:col>
      <xdr:colOff>295275</xdr:colOff>
      <xdr:row>27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486525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333375</xdr:colOff>
      <xdr:row>29</xdr:row>
      <xdr:rowOff>161925</xdr:rowOff>
    </xdr:from>
    <xdr:to>
      <xdr:col>18</xdr:col>
      <xdr:colOff>295275</xdr:colOff>
      <xdr:row>29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000875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259</xdr:row>
      <xdr:rowOff>85725</xdr:rowOff>
    </xdr:from>
    <xdr:to>
      <xdr:col>5</xdr:col>
      <xdr:colOff>552450</xdr:colOff>
      <xdr:row>259</xdr:row>
      <xdr:rowOff>85725</xdr:rowOff>
    </xdr:to>
    <xdr:sp>
      <xdr:nvSpPr>
        <xdr:cNvPr id="1" name="Line 1"/>
        <xdr:cNvSpPr>
          <a:spLocks/>
        </xdr:cNvSpPr>
      </xdr:nvSpPr>
      <xdr:spPr>
        <a:xfrm>
          <a:off x="3286125" y="51044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260</xdr:row>
      <xdr:rowOff>85725</xdr:rowOff>
    </xdr:from>
    <xdr:to>
      <xdr:col>5</xdr:col>
      <xdr:colOff>552450</xdr:colOff>
      <xdr:row>260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86125" y="51206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261</xdr:row>
      <xdr:rowOff>85725</xdr:rowOff>
    </xdr:from>
    <xdr:to>
      <xdr:col>5</xdr:col>
      <xdr:colOff>552450</xdr:colOff>
      <xdr:row>261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86125" y="51368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262</xdr:row>
      <xdr:rowOff>85725</xdr:rowOff>
    </xdr:from>
    <xdr:to>
      <xdr:col>5</xdr:col>
      <xdr:colOff>552450</xdr:colOff>
      <xdr:row>262</xdr:row>
      <xdr:rowOff>85725</xdr:rowOff>
    </xdr:to>
    <xdr:sp>
      <xdr:nvSpPr>
        <xdr:cNvPr id="4" name="Line 4"/>
        <xdr:cNvSpPr>
          <a:spLocks/>
        </xdr:cNvSpPr>
      </xdr:nvSpPr>
      <xdr:spPr>
        <a:xfrm>
          <a:off x="3286125" y="51530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265</xdr:row>
      <xdr:rowOff>85725</xdr:rowOff>
    </xdr:from>
    <xdr:to>
      <xdr:col>5</xdr:col>
      <xdr:colOff>552450</xdr:colOff>
      <xdr:row>265</xdr:row>
      <xdr:rowOff>85725</xdr:rowOff>
    </xdr:to>
    <xdr:sp>
      <xdr:nvSpPr>
        <xdr:cNvPr id="5" name="Line 5"/>
        <xdr:cNvSpPr>
          <a:spLocks/>
        </xdr:cNvSpPr>
      </xdr:nvSpPr>
      <xdr:spPr>
        <a:xfrm>
          <a:off x="3286125" y="5206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266</xdr:row>
      <xdr:rowOff>85725</xdr:rowOff>
    </xdr:from>
    <xdr:to>
      <xdr:col>5</xdr:col>
      <xdr:colOff>552450</xdr:colOff>
      <xdr:row>266</xdr:row>
      <xdr:rowOff>85725</xdr:rowOff>
    </xdr:to>
    <xdr:sp>
      <xdr:nvSpPr>
        <xdr:cNvPr id="6" name="Line 6"/>
        <xdr:cNvSpPr>
          <a:spLocks/>
        </xdr:cNvSpPr>
      </xdr:nvSpPr>
      <xdr:spPr>
        <a:xfrm>
          <a:off x="3286125" y="52225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267</xdr:row>
      <xdr:rowOff>85725</xdr:rowOff>
    </xdr:from>
    <xdr:to>
      <xdr:col>5</xdr:col>
      <xdr:colOff>552450</xdr:colOff>
      <xdr:row>267</xdr:row>
      <xdr:rowOff>85725</xdr:rowOff>
    </xdr:to>
    <xdr:sp>
      <xdr:nvSpPr>
        <xdr:cNvPr id="7" name="Line 7"/>
        <xdr:cNvSpPr>
          <a:spLocks/>
        </xdr:cNvSpPr>
      </xdr:nvSpPr>
      <xdr:spPr>
        <a:xfrm>
          <a:off x="3286125" y="5238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171450</xdr:colOff>
      <xdr:row>268</xdr:row>
      <xdr:rowOff>85725</xdr:rowOff>
    </xdr:from>
    <xdr:to>
      <xdr:col>5</xdr:col>
      <xdr:colOff>552450</xdr:colOff>
      <xdr:row>268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286125" y="52549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tabSelected="1" zoomScalePageLayoutView="0" workbookViewId="0" topLeftCell="A1">
      <selection activeCell="A3" sqref="A3:Q3"/>
    </sheetView>
  </sheetViews>
  <sheetFormatPr defaultColWidth="9.00390625" defaultRowHeight="12.75"/>
  <cols>
    <col min="1" max="6" width="3.625" style="64" customWidth="1"/>
    <col min="7" max="7" width="3.75390625" style="64" customWidth="1"/>
    <col min="8" max="17" width="3.625" style="64" customWidth="1"/>
    <col min="18" max="18" width="29.25390625" style="64" customWidth="1"/>
    <col min="19" max="19" width="2.625" style="64" customWidth="1"/>
    <col min="20" max="20" width="1.25" style="64" customWidth="1"/>
    <col min="21" max="35" width="3.625" style="64" customWidth="1"/>
    <col min="36" max="16384" width="9.125" style="64" customWidth="1"/>
  </cols>
  <sheetData>
    <row r="1" spans="1:26" ht="18.75" customHeight="1" thickBo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58"/>
      <c r="U1" s="58"/>
      <c r="V1" s="58"/>
      <c r="W1" s="58"/>
      <c r="X1" s="58"/>
      <c r="Y1" s="58"/>
      <c r="Z1" s="58"/>
    </row>
    <row r="2" spans="1:26" s="59" customFormat="1" ht="19.5" customHeight="1" thickBot="1">
      <c r="A2" s="1">
        <v>1</v>
      </c>
      <c r="B2" s="2">
        <v>8</v>
      </c>
      <c r="C2" s="2">
        <v>2</v>
      </c>
      <c r="D2" s="2">
        <v>0</v>
      </c>
      <c r="E2" s="2">
        <v>9</v>
      </c>
      <c r="F2" s="2">
        <v>4</v>
      </c>
      <c r="G2" s="2">
        <v>8</v>
      </c>
      <c r="H2" s="4">
        <v>6</v>
      </c>
      <c r="I2" s="1">
        <v>8</v>
      </c>
      <c r="J2" s="2">
        <v>0</v>
      </c>
      <c r="K2" s="2">
        <v>4</v>
      </c>
      <c r="L2" s="3">
        <v>2</v>
      </c>
      <c r="M2" s="1">
        <v>0</v>
      </c>
      <c r="N2" s="2">
        <v>0</v>
      </c>
      <c r="O2" s="3">
        <v>0</v>
      </c>
      <c r="P2" s="5">
        <v>0</v>
      </c>
      <c r="Q2" s="3">
        <v>1</v>
      </c>
      <c r="R2" s="147"/>
      <c r="S2" s="148"/>
      <c r="U2" s="68"/>
      <c r="V2" s="68"/>
      <c r="W2" s="68"/>
      <c r="X2" s="68"/>
      <c r="Y2" s="68"/>
      <c r="Z2" s="68"/>
    </row>
    <row r="3" spans="1:26" ht="18.75" customHeight="1">
      <c r="A3" s="146" t="s">
        <v>139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2"/>
      <c r="S3" s="142"/>
      <c r="T3" s="58"/>
      <c r="U3" s="58"/>
      <c r="V3" s="58"/>
      <c r="W3" s="58"/>
      <c r="X3" s="58"/>
      <c r="Y3" s="58"/>
      <c r="Z3" s="58"/>
    </row>
    <row r="4" spans="1:26" ht="18.7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142"/>
      <c r="O4" s="142"/>
      <c r="P4" s="142"/>
      <c r="Q4" s="142"/>
      <c r="R4" s="142"/>
      <c r="S4" s="142"/>
      <c r="T4" s="58"/>
      <c r="U4" s="58"/>
      <c r="V4" s="58"/>
      <c r="W4" s="58"/>
      <c r="X4" s="58"/>
      <c r="Y4" s="58"/>
      <c r="Z4" s="58"/>
    </row>
    <row r="5" spans="1:26" ht="18.75" customHeight="1" thickBot="1">
      <c r="A5" s="1"/>
      <c r="B5" s="2"/>
      <c r="C5" s="14" t="s">
        <v>80</v>
      </c>
      <c r="D5" s="2"/>
      <c r="E5" s="2"/>
      <c r="F5" s="14" t="s">
        <v>80</v>
      </c>
      <c r="G5" s="2"/>
      <c r="H5" s="2"/>
      <c r="I5" s="2"/>
      <c r="J5" s="2"/>
      <c r="K5" s="2"/>
      <c r="L5" s="3"/>
      <c r="M5" s="142"/>
      <c r="N5" s="142"/>
      <c r="O5" s="142"/>
      <c r="P5" s="142"/>
      <c r="Q5" s="142"/>
      <c r="R5" s="142"/>
      <c r="S5" s="142"/>
      <c r="T5" s="58"/>
      <c r="U5" s="58"/>
      <c r="V5" s="58"/>
      <c r="W5" s="58"/>
      <c r="X5" s="58"/>
      <c r="Y5" s="58"/>
      <c r="Z5" s="58"/>
    </row>
    <row r="6" spans="1:26" ht="18.75" customHeight="1">
      <c r="A6" s="146" t="s">
        <v>134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2"/>
      <c r="N6" s="142"/>
      <c r="O6" s="142"/>
      <c r="P6" s="142"/>
      <c r="Q6" s="142"/>
      <c r="R6" s="142"/>
      <c r="S6" s="142"/>
      <c r="T6" s="58"/>
      <c r="U6" s="58"/>
      <c r="V6" s="58"/>
      <c r="W6" s="58"/>
      <c r="X6" s="58"/>
      <c r="Y6" s="58"/>
      <c r="Z6" s="58"/>
    </row>
    <row r="7" spans="1:26" ht="61.5" customHeight="1">
      <c r="A7" s="144" t="s">
        <v>140</v>
      </c>
      <c r="B7" s="144"/>
      <c r="C7" s="144"/>
      <c r="D7" s="144"/>
      <c r="E7" s="144"/>
      <c r="F7" s="144"/>
      <c r="G7" s="144"/>
      <c r="H7" s="144"/>
      <c r="I7" s="139" t="s">
        <v>259</v>
      </c>
      <c r="J7" s="139"/>
      <c r="K7" s="139"/>
      <c r="L7" s="139"/>
      <c r="M7" s="139"/>
      <c r="N7" s="139"/>
      <c r="O7" s="139"/>
      <c r="P7" s="139"/>
      <c r="Q7" s="139"/>
      <c r="R7" s="139"/>
      <c r="S7" s="60"/>
      <c r="T7" s="58"/>
      <c r="U7" s="58"/>
      <c r="V7" s="58"/>
      <c r="W7" s="58"/>
      <c r="X7" s="58"/>
      <c r="Y7" s="58"/>
      <c r="Z7" s="58"/>
    </row>
    <row r="8" spans="1:26" ht="39" customHeight="1">
      <c r="A8" s="144" t="s">
        <v>141</v>
      </c>
      <c r="B8" s="144"/>
      <c r="C8" s="144"/>
      <c r="D8" s="144"/>
      <c r="E8" s="144"/>
      <c r="F8" s="144"/>
      <c r="G8" s="144"/>
      <c r="H8" s="144"/>
      <c r="I8" s="140" t="s">
        <v>260</v>
      </c>
      <c r="J8" s="140"/>
      <c r="K8" s="140"/>
      <c r="L8" s="140"/>
      <c r="M8" s="140"/>
      <c r="N8" s="140"/>
      <c r="O8" s="140"/>
      <c r="P8" s="140"/>
      <c r="Q8" s="140"/>
      <c r="R8" s="140"/>
      <c r="S8" s="60"/>
      <c r="T8" s="58"/>
      <c r="U8" s="58"/>
      <c r="V8" s="58"/>
      <c r="W8" s="58"/>
      <c r="X8" s="58"/>
      <c r="Y8" s="58"/>
      <c r="Z8" s="58"/>
    </row>
    <row r="9" spans="1:26" ht="139.5" customHeight="1">
      <c r="A9" s="149" t="s">
        <v>135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61"/>
      <c r="U9" s="61"/>
      <c r="V9" s="61"/>
      <c r="W9" s="61"/>
      <c r="X9" s="61"/>
      <c r="Y9" s="61"/>
      <c r="Z9" s="61"/>
    </row>
    <row r="10" spans="1:255" ht="18.7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6" s="67" customFormat="1" ht="23.25">
      <c r="A11" s="150" t="s">
        <v>261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62"/>
      <c r="T11" s="62"/>
      <c r="U11" s="62"/>
      <c r="V11" s="62"/>
      <c r="W11" s="62"/>
      <c r="X11" s="62"/>
      <c r="Y11" s="62"/>
      <c r="Z11" s="62"/>
    </row>
    <row r="12" spans="1:26" s="67" customFormat="1" ht="15">
      <c r="A12" s="151" t="s">
        <v>136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63"/>
      <c r="T12" s="63"/>
      <c r="U12" s="63"/>
      <c r="V12" s="63"/>
      <c r="W12" s="63"/>
      <c r="X12" s="63"/>
      <c r="Y12" s="63"/>
      <c r="Z12" s="63"/>
    </row>
    <row r="13" spans="1:26" s="70" customFormat="1" ht="179.25" customHeight="1">
      <c r="A13" s="70" t="s">
        <v>87</v>
      </c>
      <c r="C13" s="74" t="s">
        <v>262</v>
      </c>
      <c r="D13" s="66"/>
      <c r="E13" s="66"/>
      <c r="F13" s="66"/>
      <c r="G13" s="66"/>
      <c r="H13" s="66"/>
      <c r="I13" s="66"/>
      <c r="J13" s="143"/>
      <c r="K13" s="143"/>
      <c r="L13" s="143"/>
      <c r="M13" s="143"/>
      <c r="N13" s="143"/>
      <c r="O13" s="143"/>
      <c r="P13" s="143"/>
      <c r="Q13" s="143"/>
      <c r="R13" s="66"/>
      <c r="S13" s="69"/>
      <c r="T13" s="65"/>
      <c r="U13" s="65"/>
      <c r="V13" s="65"/>
      <c r="W13" s="65"/>
      <c r="X13" s="65"/>
      <c r="Y13" s="65"/>
      <c r="Z13" s="65"/>
    </row>
    <row r="14" spans="1:26" ht="12.7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5" t="s">
        <v>137</v>
      </c>
      <c r="R14" s="145"/>
      <c r="S14" s="65"/>
      <c r="T14" s="65"/>
      <c r="U14" s="65"/>
      <c r="V14" s="65"/>
      <c r="W14" s="65"/>
      <c r="X14" s="65"/>
      <c r="Y14" s="65"/>
      <c r="Z14" s="65"/>
    </row>
    <row r="15" spans="1:26" ht="12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 t="s">
        <v>138</v>
      </c>
      <c r="R15" s="142"/>
      <c r="T15" s="58"/>
      <c r="U15" s="58"/>
      <c r="V15" s="58"/>
      <c r="W15" s="58"/>
      <c r="X15" s="58"/>
      <c r="Y15" s="58"/>
      <c r="Z15" s="58"/>
    </row>
    <row r="16" spans="1:18" ht="12.75">
      <c r="A16" s="138" t="s">
        <v>33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</sheetData>
  <sheetProtection sheet="1" objects="1" scenarios="1"/>
  <mergeCells count="20">
    <mergeCell ref="Q14:R14"/>
    <mergeCell ref="A6:L6"/>
    <mergeCell ref="A3:Q3"/>
    <mergeCell ref="A1:S1"/>
    <mergeCell ref="R2:S2"/>
    <mergeCell ref="R3:S3"/>
    <mergeCell ref="A9:S9"/>
    <mergeCell ref="A11:R11"/>
    <mergeCell ref="A12:R12"/>
    <mergeCell ref="A10:R10"/>
    <mergeCell ref="A16:R17"/>
    <mergeCell ref="I7:R7"/>
    <mergeCell ref="I8:R8"/>
    <mergeCell ref="A4:L4"/>
    <mergeCell ref="M4:S6"/>
    <mergeCell ref="Q15:R15"/>
    <mergeCell ref="J13:Q13"/>
    <mergeCell ref="A14:P15"/>
    <mergeCell ref="A7:H7"/>
    <mergeCell ref="A8:H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showGridLines="0" zoomScalePageLayoutView="0" workbookViewId="0" topLeftCell="A16">
      <selection activeCell="K15" sqref="K15:M15"/>
    </sheetView>
  </sheetViews>
  <sheetFormatPr defaultColWidth="9.00390625" defaultRowHeight="12.75"/>
  <cols>
    <col min="1" max="1" width="5.875" style="16" customWidth="1"/>
    <col min="2" max="2" width="13.375" style="16" customWidth="1"/>
    <col min="3" max="19" width="3.875" style="30" customWidth="1"/>
    <col min="20" max="20" width="4.375" style="50" customWidth="1"/>
    <col min="21" max="21" width="17.625" style="50" customWidth="1"/>
    <col min="22" max="22" width="4.00390625" style="29" customWidth="1"/>
    <col min="23" max="16384" width="9.125" style="30" customWidth="1"/>
  </cols>
  <sheetData>
    <row r="1" spans="1:24" s="12" customFormat="1" ht="16.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U1" s="8"/>
      <c r="V1" s="9"/>
      <c r="W1" s="10"/>
      <c r="X1" s="11"/>
    </row>
    <row r="2" spans="1:24" s="15" customFormat="1" ht="17.25" customHeight="1" thickBot="1">
      <c r="A2" s="134" t="s">
        <v>27</v>
      </c>
      <c r="B2" s="135"/>
      <c r="C2" s="1">
        <f>+Előlap!A2</f>
        <v>1</v>
      </c>
      <c r="D2" s="2">
        <f>+Előlap!B2</f>
        <v>8</v>
      </c>
      <c r="E2" s="2">
        <f>+Előlap!C2</f>
        <v>2</v>
      </c>
      <c r="F2" s="2">
        <f>+Előlap!D2</f>
        <v>0</v>
      </c>
      <c r="G2" s="2">
        <f>+Előlap!E2</f>
        <v>9</v>
      </c>
      <c r="H2" s="2">
        <f>+Előlap!F2</f>
        <v>4</v>
      </c>
      <c r="I2" s="2">
        <f>+Előlap!G2</f>
        <v>8</v>
      </c>
      <c r="J2" s="4">
        <f>+Előlap!H2</f>
        <v>6</v>
      </c>
      <c r="K2" s="1">
        <f>+Előlap!I2</f>
        <v>8</v>
      </c>
      <c r="L2" s="2">
        <f>+Előlap!J2:O2</f>
        <v>2</v>
      </c>
      <c r="M2" s="2">
        <f>+Előlap!K2</f>
        <v>4</v>
      </c>
      <c r="N2" s="3">
        <f>+Előlap!L2</f>
        <v>2</v>
      </c>
      <c r="O2" s="1">
        <f>+Előlap!M2</f>
        <v>0</v>
      </c>
      <c r="P2" s="2">
        <f>+Előlap!N2</f>
        <v>0</v>
      </c>
      <c r="Q2" s="3">
        <f>+Előlap!O2</f>
        <v>0</v>
      </c>
      <c r="R2" s="5">
        <f>+Előlap!P2</f>
        <v>0</v>
      </c>
      <c r="S2" s="3">
        <f>+Előlap!Q2</f>
        <v>1</v>
      </c>
      <c r="U2" s="16"/>
      <c r="V2" s="17"/>
      <c r="W2" s="18"/>
      <c r="X2" s="19"/>
    </row>
    <row r="3" spans="1:24" s="15" customFormat="1" ht="17.2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6"/>
      <c r="V3" s="17"/>
      <c r="W3" s="18"/>
      <c r="X3" s="19"/>
    </row>
    <row r="4" spans="1:24" s="15" customFormat="1" ht="17.25" customHeight="1" thickBot="1">
      <c r="A4" s="134" t="s">
        <v>29</v>
      </c>
      <c r="B4" s="135"/>
      <c r="C4" s="13">
        <f>+Előlap!A5</f>
        <v>0</v>
      </c>
      <c r="D4" s="14">
        <f>+Előlap!B5</f>
        <v>0</v>
      </c>
      <c r="E4" s="14" t="s">
        <v>80</v>
      </c>
      <c r="F4" s="14">
        <f>+Előlap!D5</f>
        <v>0</v>
      </c>
      <c r="G4" s="14">
        <f>+Előlap!E5</f>
        <v>0</v>
      </c>
      <c r="H4" s="14" t="s">
        <v>80</v>
      </c>
      <c r="I4" s="14">
        <f>+Előlap!G5</f>
        <v>0</v>
      </c>
      <c r="J4" s="14">
        <f>+Előlap!H5</f>
        <v>0</v>
      </c>
      <c r="K4" s="14">
        <f>+Előlap!I5</f>
        <v>0</v>
      </c>
      <c r="L4" s="14">
        <f>+Előlap!J5</f>
        <v>0</v>
      </c>
      <c r="M4" s="14">
        <f>+Előlap!K5</f>
        <v>0</v>
      </c>
      <c r="N4" s="72">
        <f>+Előlap!L5</f>
        <v>0</v>
      </c>
      <c r="O4" s="200"/>
      <c r="P4" s="199"/>
      <c r="Q4" s="200"/>
      <c r="R4" s="20">
        <v>3</v>
      </c>
      <c r="S4" s="21">
        <v>1</v>
      </c>
      <c r="U4" s="16"/>
      <c r="V4" s="17"/>
      <c r="W4" s="18"/>
      <c r="X4" s="19"/>
    </row>
    <row r="5" spans="1:24" s="26" customFormat="1" ht="38.25" customHeight="1">
      <c r="A5" s="158" t="s">
        <v>34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2"/>
      <c r="V5" s="23"/>
      <c r="W5" s="24"/>
      <c r="X5" s="25"/>
    </row>
    <row r="6" spans="1:24" s="26" customFormat="1" ht="16.5" customHeight="1">
      <c r="A6" s="158" t="s">
        <v>35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22"/>
      <c r="V6" s="23"/>
      <c r="W6" s="24"/>
      <c r="X6" s="25"/>
    </row>
    <row r="7" spans="1:24" s="26" customFormat="1" ht="16.5" customHeight="1">
      <c r="A7" s="158" t="s">
        <v>36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22"/>
      <c r="V7" s="23"/>
      <c r="W7" s="24"/>
      <c r="X7" s="25"/>
    </row>
    <row r="8" spans="1:24" s="26" customFormat="1" ht="34.5" customHeight="1">
      <c r="A8" s="133" t="s">
        <v>88</v>
      </c>
      <c r="B8" s="133"/>
      <c r="C8" s="133"/>
      <c r="D8" s="133"/>
      <c r="E8" s="133"/>
      <c r="F8" s="192">
        <v>41274</v>
      </c>
      <c r="G8" s="193"/>
      <c r="H8" s="193"/>
      <c r="I8" s="193"/>
      <c r="J8" s="193"/>
      <c r="K8" s="193"/>
      <c r="L8" s="193"/>
      <c r="M8" s="193"/>
      <c r="N8" s="133" t="s">
        <v>30</v>
      </c>
      <c r="O8" s="133"/>
      <c r="P8" s="133"/>
      <c r="Q8" s="133"/>
      <c r="R8" s="133"/>
      <c r="S8" s="133"/>
      <c r="T8" s="133"/>
      <c r="U8" s="27"/>
      <c r="V8" s="23"/>
      <c r="W8" s="24"/>
      <c r="X8" s="25"/>
    </row>
    <row r="9" spans="1:21" ht="29.25" customHeight="1" thickBot="1">
      <c r="A9" s="191" t="s">
        <v>31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4"/>
      <c r="U9" s="28"/>
    </row>
    <row r="10" spans="1:22" s="32" customFormat="1" ht="25.5">
      <c r="A10" s="31" t="s">
        <v>9</v>
      </c>
      <c r="B10" s="128" t="s">
        <v>32</v>
      </c>
      <c r="C10" s="129"/>
      <c r="D10" s="129"/>
      <c r="E10" s="129"/>
      <c r="F10" s="129"/>
      <c r="G10" s="129"/>
      <c r="H10" s="129"/>
      <c r="I10" s="129"/>
      <c r="J10" s="120"/>
      <c r="K10" s="152" t="s">
        <v>0</v>
      </c>
      <c r="L10" s="153"/>
      <c r="M10" s="154"/>
      <c r="N10" s="159" t="s">
        <v>1</v>
      </c>
      <c r="O10" s="160"/>
      <c r="P10" s="161"/>
      <c r="Q10" s="159" t="s">
        <v>2</v>
      </c>
      <c r="R10" s="160"/>
      <c r="S10" s="136"/>
      <c r="T10" s="194"/>
      <c r="V10" s="17"/>
    </row>
    <row r="11" spans="1:22" s="34" customFormat="1" ht="13.5" thickBot="1">
      <c r="A11" s="33" t="s">
        <v>3</v>
      </c>
      <c r="B11" s="121" t="s">
        <v>4</v>
      </c>
      <c r="C11" s="122"/>
      <c r="D11" s="122"/>
      <c r="E11" s="122"/>
      <c r="F11" s="122"/>
      <c r="G11" s="122"/>
      <c r="H11" s="122"/>
      <c r="I11" s="122"/>
      <c r="J11" s="123"/>
      <c r="K11" s="155" t="s">
        <v>5</v>
      </c>
      <c r="L11" s="156"/>
      <c r="M11" s="157"/>
      <c r="N11" s="162" t="s">
        <v>6</v>
      </c>
      <c r="O11" s="163"/>
      <c r="P11" s="164"/>
      <c r="Q11" s="162" t="s">
        <v>7</v>
      </c>
      <c r="R11" s="163"/>
      <c r="S11" s="137"/>
      <c r="T11" s="194"/>
      <c r="V11" s="29"/>
    </row>
    <row r="12" spans="1:20" s="36" customFormat="1" ht="18.75" customHeight="1">
      <c r="A12" s="55" t="s">
        <v>37</v>
      </c>
      <c r="B12" s="124" t="s">
        <v>38</v>
      </c>
      <c r="C12" s="125"/>
      <c r="D12" s="125"/>
      <c r="E12" s="125"/>
      <c r="F12" s="125"/>
      <c r="G12" s="125"/>
      <c r="H12" s="125"/>
      <c r="I12" s="125"/>
      <c r="J12" s="126"/>
      <c r="K12" s="127">
        <v>295</v>
      </c>
      <c r="L12" s="168"/>
      <c r="M12" s="169"/>
      <c r="N12" s="127"/>
      <c r="O12" s="168"/>
      <c r="P12" s="169"/>
      <c r="Q12" s="165"/>
      <c r="R12" s="166"/>
      <c r="S12" s="167"/>
      <c r="T12" s="35" t="s">
        <v>59</v>
      </c>
    </row>
    <row r="13" spans="1:21" s="38" customFormat="1" ht="18.75" customHeight="1">
      <c r="A13" s="56" t="s">
        <v>25</v>
      </c>
      <c r="B13" s="170" t="s">
        <v>39</v>
      </c>
      <c r="C13" s="171"/>
      <c r="D13" s="171"/>
      <c r="E13" s="171"/>
      <c r="F13" s="171"/>
      <c r="G13" s="171"/>
      <c r="H13" s="171"/>
      <c r="I13" s="171"/>
      <c r="J13" s="172"/>
      <c r="K13" s="130"/>
      <c r="L13" s="131"/>
      <c r="M13" s="173"/>
      <c r="N13" s="130"/>
      <c r="O13" s="131"/>
      <c r="P13" s="173"/>
      <c r="Q13" s="130"/>
      <c r="R13" s="131"/>
      <c r="S13" s="132"/>
      <c r="T13" s="17" t="s">
        <v>60</v>
      </c>
      <c r="U13" s="38" t="s">
        <v>152</v>
      </c>
    </row>
    <row r="14" spans="1:22" s="38" customFormat="1" ht="18.75" customHeight="1">
      <c r="A14" s="56" t="s">
        <v>26</v>
      </c>
      <c r="B14" s="170" t="s">
        <v>40</v>
      </c>
      <c r="C14" s="171"/>
      <c r="D14" s="171"/>
      <c r="E14" s="171"/>
      <c r="F14" s="171"/>
      <c r="G14" s="171"/>
      <c r="H14" s="171"/>
      <c r="I14" s="171"/>
      <c r="J14" s="172"/>
      <c r="K14" s="130">
        <v>1</v>
      </c>
      <c r="L14" s="131"/>
      <c r="M14" s="173"/>
      <c r="N14" s="130"/>
      <c r="O14" s="131"/>
      <c r="P14" s="173"/>
      <c r="Q14" s="130">
        <v>0</v>
      </c>
      <c r="R14" s="131"/>
      <c r="S14" s="132"/>
      <c r="T14" s="17" t="s">
        <v>61</v>
      </c>
      <c r="U14" s="6"/>
      <c r="V14" s="38" t="s">
        <v>214</v>
      </c>
    </row>
    <row r="15" spans="1:22" s="38" customFormat="1" ht="18.75" customHeight="1">
      <c r="A15" s="57" t="s">
        <v>28</v>
      </c>
      <c r="B15" s="174" t="s">
        <v>41</v>
      </c>
      <c r="C15" s="175"/>
      <c r="D15" s="175"/>
      <c r="E15" s="175"/>
      <c r="F15" s="175"/>
      <c r="G15" s="175"/>
      <c r="H15" s="175"/>
      <c r="I15" s="175"/>
      <c r="J15" s="176"/>
      <c r="K15" s="130"/>
      <c r="L15" s="131"/>
      <c r="M15" s="173"/>
      <c r="N15" s="130"/>
      <c r="O15" s="131"/>
      <c r="P15" s="173"/>
      <c r="Q15" s="130"/>
      <c r="R15" s="131"/>
      <c r="S15" s="132"/>
      <c r="T15" s="17" t="s">
        <v>62</v>
      </c>
      <c r="U15" s="6"/>
      <c r="V15" s="38" t="s">
        <v>215</v>
      </c>
    </row>
    <row r="16" spans="1:21" s="38" customFormat="1" ht="18.75" customHeight="1">
      <c r="A16" s="56" t="s">
        <v>42</v>
      </c>
      <c r="B16" s="170" t="s">
        <v>43</v>
      </c>
      <c r="C16" s="171"/>
      <c r="D16" s="171"/>
      <c r="E16" s="171"/>
      <c r="F16" s="171"/>
      <c r="G16" s="171"/>
      <c r="H16" s="171"/>
      <c r="I16" s="171"/>
      <c r="J16" s="172"/>
      <c r="K16" s="130">
        <v>11</v>
      </c>
      <c r="L16" s="131"/>
      <c r="M16" s="173"/>
      <c r="N16" s="130"/>
      <c r="O16" s="131"/>
      <c r="P16" s="173"/>
      <c r="Q16" s="130">
        <v>24</v>
      </c>
      <c r="R16" s="131"/>
      <c r="S16" s="132"/>
      <c r="T16" s="17" t="s">
        <v>63</v>
      </c>
      <c r="U16" s="38" t="s">
        <v>228</v>
      </c>
    </row>
    <row r="17" spans="1:22" s="38" customFormat="1" ht="18.75" customHeight="1">
      <c r="A17" s="56" t="s">
        <v>12</v>
      </c>
      <c r="B17" s="170" t="s">
        <v>11</v>
      </c>
      <c r="C17" s="171"/>
      <c r="D17" s="171"/>
      <c r="E17" s="171"/>
      <c r="F17" s="171"/>
      <c r="G17" s="171"/>
      <c r="H17" s="171"/>
      <c r="I17" s="171"/>
      <c r="J17" s="172"/>
      <c r="K17" s="130"/>
      <c r="L17" s="131"/>
      <c r="M17" s="173"/>
      <c r="N17" s="130"/>
      <c r="O17" s="131"/>
      <c r="P17" s="173"/>
      <c r="Q17" s="130">
        <v>0</v>
      </c>
      <c r="R17" s="131"/>
      <c r="S17" s="132"/>
      <c r="T17" s="17" t="s">
        <v>64</v>
      </c>
      <c r="U17" s="6"/>
      <c r="V17" s="38" t="s">
        <v>214</v>
      </c>
    </row>
    <row r="18" spans="1:22" s="38" customFormat="1" ht="18.75" customHeight="1">
      <c r="A18" s="56" t="s">
        <v>44</v>
      </c>
      <c r="B18" s="170" t="s">
        <v>45</v>
      </c>
      <c r="C18" s="171"/>
      <c r="D18" s="171"/>
      <c r="E18" s="171"/>
      <c r="F18" s="171"/>
      <c r="G18" s="171"/>
      <c r="H18" s="171"/>
      <c r="I18" s="171"/>
      <c r="J18" s="172"/>
      <c r="K18" s="130"/>
      <c r="L18" s="131"/>
      <c r="M18" s="173"/>
      <c r="N18" s="130"/>
      <c r="O18" s="131"/>
      <c r="P18" s="173"/>
      <c r="Q18" s="130"/>
      <c r="R18" s="131"/>
      <c r="S18" s="132"/>
      <c r="T18" s="17" t="s">
        <v>65</v>
      </c>
      <c r="U18" s="6"/>
      <c r="V18" s="38" t="s">
        <v>215</v>
      </c>
    </row>
    <row r="19" spans="1:20" s="38" customFormat="1" ht="18.75" customHeight="1">
      <c r="A19" s="56" t="s">
        <v>14</v>
      </c>
      <c r="B19" s="170" t="s">
        <v>46</v>
      </c>
      <c r="C19" s="171"/>
      <c r="D19" s="171"/>
      <c r="E19" s="171"/>
      <c r="F19" s="171"/>
      <c r="G19" s="171"/>
      <c r="H19" s="171"/>
      <c r="I19" s="171"/>
      <c r="J19" s="172"/>
      <c r="K19" s="130">
        <v>16</v>
      </c>
      <c r="L19" s="131"/>
      <c r="M19" s="173"/>
      <c r="N19" s="130"/>
      <c r="O19" s="131"/>
      <c r="P19" s="173"/>
      <c r="Q19" s="130"/>
      <c r="R19" s="131"/>
      <c r="S19" s="132"/>
      <c r="T19" s="17" t="s">
        <v>66</v>
      </c>
    </row>
    <row r="20" spans="1:20" s="38" customFormat="1" ht="18.75" customHeight="1">
      <c r="A20" s="56" t="s">
        <v>28</v>
      </c>
      <c r="B20" s="174" t="s">
        <v>47</v>
      </c>
      <c r="C20" s="175"/>
      <c r="D20" s="175"/>
      <c r="E20" s="175"/>
      <c r="F20" s="175"/>
      <c r="G20" s="175"/>
      <c r="H20" s="175"/>
      <c r="I20" s="175"/>
      <c r="J20" s="176"/>
      <c r="K20" s="130"/>
      <c r="L20" s="131"/>
      <c r="M20" s="173"/>
      <c r="N20" s="130"/>
      <c r="O20" s="131"/>
      <c r="P20" s="173"/>
      <c r="Q20" s="130"/>
      <c r="R20" s="131"/>
      <c r="S20" s="132"/>
      <c r="T20" s="17" t="s">
        <v>67</v>
      </c>
    </row>
    <row r="21" spans="1:20" s="38" customFormat="1" ht="26.25" customHeight="1">
      <c r="A21" s="56" t="s">
        <v>8</v>
      </c>
      <c r="B21" s="177" t="s">
        <v>81</v>
      </c>
      <c r="C21" s="178"/>
      <c r="D21" s="178"/>
      <c r="E21" s="178"/>
      <c r="F21" s="178"/>
      <c r="G21" s="178"/>
      <c r="H21" s="178"/>
      <c r="I21" s="178"/>
      <c r="J21" s="179"/>
      <c r="K21" s="180">
        <f>SUM(K12+K13+K14-K16-K17-K18-K19)</f>
        <v>269</v>
      </c>
      <c r="L21" s="181"/>
      <c r="M21" s="182"/>
      <c r="N21" s="180">
        <f>SUM(N12+N13+N14-N16-N17-N18-N19)</f>
        <v>0</v>
      </c>
      <c r="O21" s="181"/>
      <c r="P21" s="182"/>
      <c r="Q21" s="180">
        <f>SUM(Q12+Q13+Q14-Q16-Q17-Q18-Q19)</f>
        <v>-24</v>
      </c>
      <c r="R21" s="181"/>
      <c r="S21" s="182"/>
      <c r="T21" s="17" t="s">
        <v>68</v>
      </c>
    </row>
    <row r="22" spans="1:20" s="38" customFormat="1" ht="18.75" customHeight="1">
      <c r="A22" s="56" t="s">
        <v>15</v>
      </c>
      <c r="B22" s="170" t="s">
        <v>48</v>
      </c>
      <c r="C22" s="171"/>
      <c r="D22" s="171"/>
      <c r="E22" s="171"/>
      <c r="F22" s="171"/>
      <c r="G22" s="171"/>
      <c r="H22" s="171"/>
      <c r="I22" s="171"/>
      <c r="J22" s="172"/>
      <c r="K22" s="130"/>
      <c r="L22" s="131"/>
      <c r="M22" s="173"/>
      <c r="N22" s="130"/>
      <c r="O22" s="131"/>
      <c r="P22" s="173"/>
      <c r="Q22" s="130">
        <v>3</v>
      </c>
      <c r="R22" s="131"/>
      <c r="S22" s="132"/>
      <c r="T22" s="17" t="s">
        <v>69</v>
      </c>
    </row>
    <row r="23" spans="1:20" s="38" customFormat="1" ht="18.75" customHeight="1">
      <c r="A23" s="56" t="s">
        <v>49</v>
      </c>
      <c r="B23" s="170" t="s">
        <v>50</v>
      </c>
      <c r="C23" s="171"/>
      <c r="D23" s="171"/>
      <c r="E23" s="171"/>
      <c r="F23" s="171"/>
      <c r="G23" s="171"/>
      <c r="H23" s="171"/>
      <c r="I23" s="171"/>
      <c r="J23" s="172"/>
      <c r="K23" s="130"/>
      <c r="L23" s="131"/>
      <c r="M23" s="173"/>
      <c r="N23" s="130"/>
      <c r="O23" s="131"/>
      <c r="P23" s="173"/>
      <c r="Q23" s="130"/>
      <c r="R23" s="131"/>
      <c r="S23" s="132"/>
      <c r="T23" s="17" t="s">
        <v>70</v>
      </c>
    </row>
    <row r="24" spans="1:20" s="38" customFormat="1" ht="26.25" customHeight="1">
      <c r="A24" s="56" t="s">
        <v>10</v>
      </c>
      <c r="B24" s="177" t="s">
        <v>58</v>
      </c>
      <c r="C24" s="178"/>
      <c r="D24" s="178"/>
      <c r="E24" s="178"/>
      <c r="F24" s="178"/>
      <c r="G24" s="178"/>
      <c r="H24" s="178"/>
      <c r="I24" s="178"/>
      <c r="J24" s="179"/>
      <c r="K24" s="180">
        <f>SUM(K22-K23)</f>
        <v>0</v>
      </c>
      <c r="L24" s="181"/>
      <c r="M24" s="182"/>
      <c r="N24" s="180">
        <f>SUM(N22-N23)</f>
        <v>0</v>
      </c>
      <c r="O24" s="181"/>
      <c r="P24" s="182"/>
      <c r="Q24" s="180">
        <f>SUM(Q22-Q23)</f>
        <v>3</v>
      </c>
      <c r="R24" s="181"/>
      <c r="S24" s="183"/>
      <c r="T24" s="17" t="s">
        <v>71</v>
      </c>
    </row>
    <row r="25" spans="1:20" s="38" customFormat="1" ht="26.25" customHeight="1">
      <c r="A25" s="56" t="s">
        <v>18</v>
      </c>
      <c r="B25" s="177" t="s">
        <v>82</v>
      </c>
      <c r="C25" s="178"/>
      <c r="D25" s="178"/>
      <c r="E25" s="178"/>
      <c r="F25" s="178"/>
      <c r="G25" s="178"/>
      <c r="H25" s="178"/>
      <c r="I25" s="178"/>
      <c r="J25" s="179"/>
      <c r="K25" s="180">
        <f>SUM(K21+K24)</f>
        <v>269</v>
      </c>
      <c r="L25" s="181"/>
      <c r="M25" s="182"/>
      <c r="N25" s="180">
        <f>SUM(N21+N24)</f>
        <v>0</v>
      </c>
      <c r="O25" s="181"/>
      <c r="P25" s="182"/>
      <c r="Q25" s="180">
        <f>SUM(Q21+Q24)</f>
        <v>-21</v>
      </c>
      <c r="R25" s="181"/>
      <c r="S25" s="183"/>
      <c r="T25" s="17" t="s">
        <v>72</v>
      </c>
    </row>
    <row r="26" spans="1:20" s="38" customFormat="1" ht="18.75" customHeight="1">
      <c r="A26" s="56" t="s">
        <v>51</v>
      </c>
      <c r="B26" s="170" t="s">
        <v>52</v>
      </c>
      <c r="C26" s="171"/>
      <c r="D26" s="171"/>
      <c r="E26" s="171"/>
      <c r="F26" s="171"/>
      <c r="G26" s="171"/>
      <c r="H26" s="171"/>
      <c r="I26" s="171"/>
      <c r="J26" s="172"/>
      <c r="K26" s="130"/>
      <c r="L26" s="131"/>
      <c r="M26" s="173"/>
      <c r="N26" s="130"/>
      <c r="O26" s="131"/>
      <c r="P26" s="173"/>
      <c r="Q26" s="130"/>
      <c r="R26" s="131"/>
      <c r="S26" s="132"/>
      <c r="T26" s="17" t="s">
        <v>73</v>
      </c>
    </row>
    <row r="27" spans="1:21" s="38" customFormat="1" ht="18.75" customHeight="1">
      <c r="A27" s="56" t="s">
        <v>53</v>
      </c>
      <c r="B27" s="170" t="s">
        <v>54</v>
      </c>
      <c r="C27" s="171"/>
      <c r="D27" s="171"/>
      <c r="E27" s="171"/>
      <c r="F27" s="171"/>
      <c r="G27" s="171"/>
      <c r="H27" s="171"/>
      <c r="I27" s="171"/>
      <c r="J27" s="172"/>
      <c r="K27" s="130"/>
      <c r="L27" s="131"/>
      <c r="M27" s="173"/>
      <c r="N27" s="130"/>
      <c r="O27" s="131"/>
      <c r="P27" s="173"/>
      <c r="Q27" s="130"/>
      <c r="R27" s="131"/>
      <c r="S27" s="132"/>
      <c r="T27" s="17" t="s">
        <v>74</v>
      </c>
      <c r="U27" s="38" t="s">
        <v>234</v>
      </c>
    </row>
    <row r="28" spans="1:21" s="38" customFormat="1" ht="26.25" customHeight="1">
      <c r="A28" s="56" t="s">
        <v>19</v>
      </c>
      <c r="B28" s="177" t="s">
        <v>83</v>
      </c>
      <c r="C28" s="178"/>
      <c r="D28" s="178"/>
      <c r="E28" s="178"/>
      <c r="F28" s="178"/>
      <c r="G28" s="178"/>
      <c r="H28" s="178"/>
      <c r="I28" s="178"/>
      <c r="J28" s="179"/>
      <c r="K28" s="180">
        <f>SUM(K26-K27)</f>
        <v>0</v>
      </c>
      <c r="L28" s="181"/>
      <c r="M28" s="182"/>
      <c r="N28" s="180">
        <f>SUM(N26-P27)</f>
        <v>0</v>
      </c>
      <c r="O28" s="181"/>
      <c r="P28" s="182"/>
      <c r="Q28" s="180">
        <f>SUM(Q26-Q27)</f>
        <v>0</v>
      </c>
      <c r="R28" s="181"/>
      <c r="S28" s="183"/>
      <c r="T28" s="17" t="s">
        <v>75</v>
      </c>
      <c r="U28" s="6"/>
    </row>
    <row r="29" spans="1:20" s="38" customFormat="1" ht="26.25" customHeight="1">
      <c r="A29" s="56" t="s">
        <v>20</v>
      </c>
      <c r="B29" s="177" t="s">
        <v>84</v>
      </c>
      <c r="C29" s="178"/>
      <c r="D29" s="178"/>
      <c r="E29" s="178"/>
      <c r="F29" s="178"/>
      <c r="G29" s="178"/>
      <c r="H29" s="178"/>
      <c r="I29" s="178"/>
      <c r="J29" s="179"/>
      <c r="K29" s="180">
        <f>SUM(K25+K28)</f>
        <v>269</v>
      </c>
      <c r="L29" s="181"/>
      <c r="M29" s="182"/>
      <c r="N29" s="180">
        <f>SUM(N25+N28)</f>
        <v>0</v>
      </c>
      <c r="O29" s="181"/>
      <c r="P29" s="182"/>
      <c r="Q29" s="180">
        <f>SUM(Q25+Q28)</f>
        <v>-21</v>
      </c>
      <c r="R29" s="181"/>
      <c r="S29" s="182"/>
      <c r="T29" s="17" t="s">
        <v>76</v>
      </c>
    </row>
    <row r="30" spans="1:21" s="38" customFormat="1" ht="18.75" customHeight="1">
      <c r="A30" s="56" t="s">
        <v>55</v>
      </c>
      <c r="B30" s="170" t="s">
        <v>56</v>
      </c>
      <c r="C30" s="171"/>
      <c r="D30" s="171"/>
      <c r="E30" s="171"/>
      <c r="F30" s="171"/>
      <c r="G30" s="171"/>
      <c r="H30" s="171"/>
      <c r="I30" s="171"/>
      <c r="J30" s="172"/>
      <c r="K30" s="130"/>
      <c r="L30" s="131"/>
      <c r="M30" s="173"/>
      <c r="N30" s="130"/>
      <c r="O30" s="131"/>
      <c r="P30" s="173"/>
      <c r="Q30" s="130"/>
      <c r="R30" s="131"/>
      <c r="S30" s="132"/>
      <c r="T30" s="17" t="s">
        <v>77</v>
      </c>
      <c r="U30" s="38" t="s">
        <v>233</v>
      </c>
    </row>
    <row r="31" spans="1:21" s="38" customFormat="1" ht="26.25" customHeight="1">
      <c r="A31" s="56" t="s">
        <v>21</v>
      </c>
      <c r="B31" s="177" t="s">
        <v>85</v>
      </c>
      <c r="C31" s="178"/>
      <c r="D31" s="178"/>
      <c r="E31" s="178"/>
      <c r="F31" s="178"/>
      <c r="G31" s="178"/>
      <c r="H31" s="178"/>
      <c r="I31" s="178"/>
      <c r="J31" s="179"/>
      <c r="K31" s="180">
        <f>SUM(K29-K30)</f>
        <v>269</v>
      </c>
      <c r="L31" s="181"/>
      <c r="M31" s="182"/>
      <c r="N31" s="180">
        <f>SUM(N29-N30)</f>
        <v>0</v>
      </c>
      <c r="O31" s="181"/>
      <c r="P31" s="182"/>
      <c r="Q31" s="180">
        <f>SUM(Q29-Q30)</f>
        <v>-21</v>
      </c>
      <c r="R31" s="181"/>
      <c r="S31" s="183"/>
      <c r="T31" s="17" t="s">
        <v>78</v>
      </c>
      <c r="U31" s="6"/>
    </row>
    <row r="32" spans="1:20" s="38" customFormat="1" ht="18.75" customHeight="1" thickBot="1">
      <c r="A32" s="33" t="s">
        <v>22</v>
      </c>
      <c r="B32" s="184" t="s">
        <v>57</v>
      </c>
      <c r="C32" s="185"/>
      <c r="D32" s="185"/>
      <c r="E32" s="185"/>
      <c r="F32" s="185"/>
      <c r="G32" s="185"/>
      <c r="H32" s="185"/>
      <c r="I32" s="185"/>
      <c r="J32" s="186"/>
      <c r="K32" s="187">
        <f>SUM(K31-U28)</f>
        <v>269</v>
      </c>
      <c r="L32" s="188"/>
      <c r="M32" s="189"/>
      <c r="N32" s="187">
        <f>SUM(N31-X31)</f>
        <v>0</v>
      </c>
      <c r="O32" s="188"/>
      <c r="P32" s="189"/>
      <c r="Q32" s="187">
        <f>SUM(Q31-U31)</f>
        <v>-21</v>
      </c>
      <c r="R32" s="188"/>
      <c r="S32" s="202"/>
      <c r="T32" s="17" t="s">
        <v>79</v>
      </c>
    </row>
    <row r="33" spans="1:22" s="54" customFormat="1" ht="48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53"/>
      <c r="V33" s="35"/>
    </row>
    <row r="34" spans="1:23" s="46" customFormat="1" ht="15.75">
      <c r="A34" s="43" t="s">
        <v>87</v>
      </c>
      <c r="B34" s="198" t="str">
        <f>+Előlap!C13</f>
        <v>Budapest, 2013.05.14.</v>
      </c>
      <c r="C34" s="198"/>
      <c r="D34" s="198"/>
      <c r="E34" s="198"/>
      <c r="F34" s="198"/>
      <c r="G34" s="198"/>
      <c r="H34" s="195" t="s">
        <v>33</v>
      </c>
      <c r="I34" s="195"/>
      <c r="J34" s="195"/>
      <c r="K34" s="197"/>
      <c r="L34" s="197"/>
      <c r="M34" s="197"/>
      <c r="N34" s="197"/>
      <c r="O34" s="197"/>
      <c r="P34" s="197"/>
      <c r="Q34" s="197"/>
      <c r="R34" s="197"/>
      <c r="S34" s="197"/>
      <c r="T34" s="196"/>
      <c r="U34" s="44"/>
      <c r="V34" s="45"/>
      <c r="W34" s="44"/>
    </row>
    <row r="35" spans="1:22" s="47" customFormat="1" ht="22.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6" t="s">
        <v>86</v>
      </c>
      <c r="L35" s="196"/>
      <c r="M35" s="196"/>
      <c r="N35" s="196"/>
      <c r="O35" s="196"/>
      <c r="P35" s="196"/>
      <c r="Q35" s="196"/>
      <c r="R35" s="196"/>
      <c r="S35" s="196"/>
      <c r="T35" s="196"/>
      <c r="V35" s="48"/>
    </row>
    <row r="36" spans="1:22" s="15" customFormat="1" ht="12.75">
      <c r="A36" s="16"/>
      <c r="B36" s="16"/>
      <c r="T36" s="49"/>
      <c r="U36" s="49"/>
      <c r="V36" s="17"/>
    </row>
    <row r="37" spans="1:22" s="15" customFormat="1" ht="12.75">
      <c r="A37" s="16"/>
      <c r="B37" s="16"/>
      <c r="T37" s="49"/>
      <c r="U37" s="49"/>
      <c r="V37" s="17"/>
    </row>
    <row r="38" spans="1:22" s="15" customFormat="1" ht="12.75">
      <c r="A38" s="16"/>
      <c r="B38" s="16"/>
      <c r="T38" s="49"/>
      <c r="U38" s="49"/>
      <c r="V38" s="17"/>
    </row>
    <row r="39" spans="1:22" s="15" customFormat="1" ht="12.75">
      <c r="A39" s="16"/>
      <c r="B39" s="16"/>
      <c r="T39" s="49"/>
      <c r="U39" s="49"/>
      <c r="V39" s="17"/>
    </row>
    <row r="40" spans="1:22" s="15" customFormat="1" ht="12.75">
      <c r="A40" s="16"/>
      <c r="B40" s="16"/>
      <c r="T40" s="49"/>
      <c r="U40" s="49"/>
      <c r="V40" s="17"/>
    </row>
    <row r="41" spans="1:22" s="15" customFormat="1" ht="12.75">
      <c r="A41" s="16"/>
      <c r="B41" s="16"/>
      <c r="T41" s="49"/>
      <c r="U41" s="49"/>
      <c r="V41" s="17"/>
    </row>
    <row r="42" spans="1:22" s="15" customFormat="1" ht="12.75">
      <c r="A42" s="16"/>
      <c r="B42" s="16"/>
      <c r="T42" s="49"/>
      <c r="U42" s="49"/>
      <c r="V42" s="17"/>
    </row>
    <row r="43" spans="1:22" s="15" customFormat="1" ht="12.75">
      <c r="A43" s="16"/>
      <c r="B43" s="16"/>
      <c r="T43" s="49"/>
      <c r="U43" s="49"/>
      <c r="V43" s="17"/>
    </row>
    <row r="44" spans="1:22" s="15" customFormat="1" ht="12.75">
      <c r="A44" s="16"/>
      <c r="B44" s="16"/>
      <c r="T44" s="49"/>
      <c r="U44" s="49"/>
      <c r="V44" s="17"/>
    </row>
    <row r="45" spans="1:22" s="15" customFormat="1" ht="12.75">
      <c r="A45" s="16"/>
      <c r="B45" s="16"/>
      <c r="T45" s="49"/>
      <c r="U45" s="49"/>
      <c r="V45" s="17"/>
    </row>
    <row r="46" spans="1:22" s="15" customFormat="1" ht="12.75">
      <c r="A46" s="16"/>
      <c r="B46" s="16"/>
      <c r="T46" s="49"/>
      <c r="U46" s="49"/>
      <c r="V46" s="17"/>
    </row>
    <row r="47" spans="1:22" s="15" customFormat="1" ht="12.75">
      <c r="A47" s="16"/>
      <c r="B47" s="16"/>
      <c r="T47" s="49"/>
      <c r="U47" s="49"/>
      <c r="V47" s="17"/>
    </row>
    <row r="48" spans="1:22" s="15" customFormat="1" ht="12.75">
      <c r="A48" s="16"/>
      <c r="B48" s="16"/>
      <c r="T48" s="49"/>
      <c r="U48" s="49"/>
      <c r="V48" s="17"/>
    </row>
    <row r="49" spans="1:22" s="15" customFormat="1" ht="12.75">
      <c r="A49" s="16"/>
      <c r="B49" s="16"/>
      <c r="T49" s="49"/>
      <c r="U49" s="49"/>
      <c r="V49" s="17"/>
    </row>
    <row r="50" spans="1:22" s="15" customFormat="1" ht="12.75">
      <c r="A50" s="16"/>
      <c r="B50" s="16"/>
      <c r="T50" s="49"/>
      <c r="U50" s="49"/>
      <c r="V50" s="17"/>
    </row>
    <row r="51" spans="1:22" s="15" customFormat="1" ht="12.75">
      <c r="A51" s="16"/>
      <c r="B51" s="16"/>
      <c r="T51" s="49"/>
      <c r="U51" s="49"/>
      <c r="V51" s="17"/>
    </row>
    <row r="52" spans="1:22" s="15" customFormat="1" ht="12.75">
      <c r="A52" s="16"/>
      <c r="B52" s="16"/>
      <c r="T52" s="49"/>
      <c r="U52" s="49"/>
      <c r="V52" s="17"/>
    </row>
    <row r="53" spans="1:22" s="15" customFormat="1" ht="12.75">
      <c r="A53" s="16"/>
      <c r="B53" s="16"/>
      <c r="T53" s="49"/>
      <c r="U53" s="49"/>
      <c r="V53" s="17"/>
    </row>
    <row r="54" spans="1:22" s="15" customFormat="1" ht="12.75">
      <c r="A54" s="16"/>
      <c r="B54" s="16"/>
      <c r="T54" s="49"/>
      <c r="U54" s="49"/>
      <c r="V54" s="17"/>
    </row>
    <row r="55" spans="1:22" s="15" customFormat="1" ht="12.75">
      <c r="A55" s="16"/>
      <c r="B55" s="16"/>
      <c r="T55" s="49"/>
      <c r="U55" s="49"/>
      <c r="V55" s="17"/>
    </row>
    <row r="56" spans="1:22" s="15" customFormat="1" ht="12.75">
      <c r="A56" s="16"/>
      <c r="B56" s="16"/>
      <c r="T56" s="49"/>
      <c r="U56" s="49"/>
      <c r="V56" s="17"/>
    </row>
    <row r="57" spans="1:22" s="15" customFormat="1" ht="12.75">
      <c r="A57" s="16"/>
      <c r="B57" s="16"/>
      <c r="T57" s="49"/>
      <c r="U57" s="49"/>
      <c r="V57" s="17"/>
    </row>
    <row r="58" spans="1:22" s="15" customFormat="1" ht="12.75">
      <c r="A58" s="16"/>
      <c r="B58" s="16"/>
      <c r="T58" s="49"/>
      <c r="U58" s="49"/>
      <c r="V58" s="17"/>
    </row>
    <row r="59" spans="1:22" s="15" customFormat="1" ht="12.75">
      <c r="A59" s="16"/>
      <c r="B59" s="16"/>
      <c r="T59" s="49"/>
      <c r="U59" s="49"/>
      <c r="V59" s="17"/>
    </row>
    <row r="60" spans="1:22" s="15" customFormat="1" ht="12.75">
      <c r="A60" s="16"/>
      <c r="B60" s="16"/>
      <c r="T60" s="49"/>
      <c r="U60" s="49"/>
      <c r="V60" s="17"/>
    </row>
    <row r="61" spans="1:22" s="15" customFormat="1" ht="12.75">
      <c r="A61" s="16"/>
      <c r="B61" s="16"/>
      <c r="T61" s="49"/>
      <c r="U61" s="49"/>
      <c r="V61" s="17"/>
    </row>
    <row r="62" spans="1:22" s="15" customFormat="1" ht="12.75">
      <c r="A62" s="16"/>
      <c r="B62" s="16"/>
      <c r="T62" s="49"/>
      <c r="U62" s="49"/>
      <c r="V62" s="17"/>
    </row>
    <row r="63" spans="1:22" s="15" customFormat="1" ht="12.75">
      <c r="A63" s="16"/>
      <c r="B63" s="16"/>
      <c r="T63" s="49"/>
      <c r="U63" s="49"/>
      <c r="V63" s="17"/>
    </row>
    <row r="64" spans="1:22" s="15" customFormat="1" ht="12.75">
      <c r="A64" s="16"/>
      <c r="B64" s="16"/>
      <c r="T64" s="49"/>
      <c r="U64" s="49"/>
      <c r="V64" s="17"/>
    </row>
    <row r="65" spans="1:22" s="15" customFormat="1" ht="12.75">
      <c r="A65" s="16"/>
      <c r="B65" s="16"/>
      <c r="T65" s="49"/>
      <c r="U65" s="49"/>
      <c r="V65" s="17"/>
    </row>
    <row r="66" spans="1:22" s="15" customFormat="1" ht="12.75">
      <c r="A66" s="16"/>
      <c r="B66" s="16"/>
      <c r="T66" s="49"/>
      <c r="U66" s="49"/>
      <c r="V66" s="17"/>
    </row>
    <row r="67" spans="1:22" s="15" customFormat="1" ht="12.75">
      <c r="A67" s="16"/>
      <c r="B67" s="16"/>
      <c r="T67" s="49"/>
      <c r="U67" s="49"/>
      <c r="V67" s="17"/>
    </row>
    <row r="68" spans="1:22" s="15" customFormat="1" ht="12.75">
      <c r="A68" s="16"/>
      <c r="B68" s="16"/>
      <c r="T68" s="49"/>
      <c r="U68" s="49"/>
      <c r="V68" s="17"/>
    </row>
    <row r="69" spans="1:22" s="15" customFormat="1" ht="12.75">
      <c r="A69" s="16"/>
      <c r="B69" s="16"/>
      <c r="T69" s="49"/>
      <c r="U69" s="49"/>
      <c r="V69" s="17"/>
    </row>
    <row r="70" spans="1:22" s="15" customFormat="1" ht="12.75">
      <c r="A70" s="16"/>
      <c r="B70" s="16"/>
      <c r="T70" s="49"/>
      <c r="U70" s="49"/>
      <c r="V70" s="17"/>
    </row>
    <row r="71" spans="1:22" s="15" customFormat="1" ht="12.75">
      <c r="A71" s="16"/>
      <c r="B71" s="16"/>
      <c r="T71" s="49"/>
      <c r="U71" s="49"/>
      <c r="V71" s="17"/>
    </row>
    <row r="72" spans="1:22" s="15" customFormat="1" ht="12.75">
      <c r="A72" s="16"/>
      <c r="B72" s="16"/>
      <c r="T72" s="49"/>
      <c r="U72" s="49"/>
      <c r="V72" s="17"/>
    </row>
    <row r="73" spans="1:22" s="15" customFormat="1" ht="12.75">
      <c r="A73" s="16"/>
      <c r="B73" s="16"/>
      <c r="T73" s="49"/>
      <c r="U73" s="49"/>
      <c r="V73" s="17"/>
    </row>
    <row r="74" spans="1:22" s="15" customFormat="1" ht="12.75">
      <c r="A74" s="16"/>
      <c r="B74" s="16"/>
      <c r="T74" s="49"/>
      <c r="U74" s="49"/>
      <c r="V74" s="17"/>
    </row>
    <row r="75" spans="1:22" s="15" customFormat="1" ht="12.75">
      <c r="A75" s="16"/>
      <c r="B75" s="16"/>
      <c r="T75" s="49"/>
      <c r="U75" s="49"/>
      <c r="V75" s="17"/>
    </row>
    <row r="76" spans="1:22" s="15" customFormat="1" ht="12.75">
      <c r="A76" s="16"/>
      <c r="B76" s="16"/>
      <c r="T76" s="49"/>
      <c r="U76" s="49"/>
      <c r="V76" s="17"/>
    </row>
    <row r="77" spans="1:22" s="15" customFormat="1" ht="12.75">
      <c r="A77" s="16"/>
      <c r="B77" s="16"/>
      <c r="T77" s="49"/>
      <c r="U77" s="49"/>
      <c r="V77" s="17"/>
    </row>
    <row r="78" spans="1:22" s="15" customFormat="1" ht="12.75">
      <c r="A78" s="16"/>
      <c r="B78" s="16"/>
      <c r="T78" s="49"/>
      <c r="U78" s="49"/>
      <c r="V78" s="17"/>
    </row>
    <row r="79" spans="1:22" s="15" customFormat="1" ht="12.75">
      <c r="A79" s="16"/>
      <c r="B79" s="16"/>
      <c r="T79" s="49"/>
      <c r="U79" s="49"/>
      <c r="V79" s="17"/>
    </row>
    <row r="80" spans="1:22" s="15" customFormat="1" ht="12.75">
      <c r="A80" s="16"/>
      <c r="B80" s="16"/>
      <c r="T80" s="49"/>
      <c r="U80" s="49"/>
      <c r="V80" s="17"/>
    </row>
    <row r="81" spans="1:22" s="15" customFormat="1" ht="12.75">
      <c r="A81" s="16"/>
      <c r="B81" s="16"/>
      <c r="T81" s="49"/>
      <c r="U81" s="49"/>
      <c r="V81" s="17"/>
    </row>
    <row r="82" spans="1:22" s="15" customFormat="1" ht="12.75">
      <c r="A82" s="16"/>
      <c r="B82" s="16"/>
      <c r="T82" s="49"/>
      <c r="U82" s="49"/>
      <c r="V82" s="17"/>
    </row>
    <row r="83" spans="1:22" s="15" customFormat="1" ht="12.75">
      <c r="A83" s="16"/>
      <c r="B83" s="16"/>
      <c r="T83" s="49"/>
      <c r="U83" s="49"/>
      <c r="V83" s="17"/>
    </row>
    <row r="84" spans="1:22" s="15" customFormat="1" ht="12.75">
      <c r="A84" s="16"/>
      <c r="B84" s="16"/>
      <c r="T84" s="49"/>
      <c r="U84" s="49"/>
      <c r="V84" s="17"/>
    </row>
    <row r="85" spans="1:22" s="15" customFormat="1" ht="12.75">
      <c r="A85" s="16"/>
      <c r="B85" s="16"/>
      <c r="T85" s="49"/>
      <c r="U85" s="49"/>
      <c r="V85" s="17"/>
    </row>
    <row r="86" spans="1:22" s="15" customFormat="1" ht="12.75">
      <c r="A86" s="16"/>
      <c r="B86" s="16"/>
      <c r="T86" s="49"/>
      <c r="U86" s="49"/>
      <c r="V86" s="17"/>
    </row>
    <row r="87" spans="1:22" s="15" customFormat="1" ht="12.75">
      <c r="A87" s="16"/>
      <c r="B87" s="16"/>
      <c r="T87" s="49"/>
      <c r="U87" s="49"/>
      <c r="V87" s="17"/>
    </row>
    <row r="88" spans="1:22" s="15" customFormat="1" ht="12.75">
      <c r="A88" s="16"/>
      <c r="B88" s="16"/>
      <c r="T88" s="49"/>
      <c r="U88" s="49"/>
      <c r="V88" s="17"/>
    </row>
    <row r="89" spans="1:22" s="15" customFormat="1" ht="12.75">
      <c r="A89" s="16"/>
      <c r="B89" s="16"/>
      <c r="T89" s="49"/>
      <c r="U89" s="49"/>
      <c r="V89" s="17"/>
    </row>
    <row r="90" spans="1:22" s="15" customFormat="1" ht="12.75">
      <c r="A90" s="16"/>
      <c r="B90" s="16"/>
      <c r="T90" s="49"/>
      <c r="U90" s="49"/>
      <c r="V90" s="17"/>
    </row>
    <row r="91" spans="3:21" ht="12.7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49"/>
      <c r="U91" s="49"/>
    </row>
    <row r="92" spans="3:21" ht="12.7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U92" s="49"/>
    </row>
  </sheetData>
  <sheetProtection/>
  <mergeCells count="111">
    <mergeCell ref="K34:S34"/>
    <mergeCell ref="B34:G34"/>
    <mergeCell ref="A5:T5"/>
    <mergeCell ref="A3:T3"/>
    <mergeCell ref="O4:Q4"/>
    <mergeCell ref="A4:B4"/>
    <mergeCell ref="A33:T33"/>
    <mergeCell ref="Q32:S32"/>
    <mergeCell ref="N31:P31"/>
    <mergeCell ref="Q31:S31"/>
    <mergeCell ref="A35:J35"/>
    <mergeCell ref="A9:S9"/>
    <mergeCell ref="N8:T8"/>
    <mergeCell ref="F8:M8"/>
    <mergeCell ref="T9:T11"/>
    <mergeCell ref="H34:J34"/>
    <mergeCell ref="T34:T35"/>
    <mergeCell ref="K35:S35"/>
    <mergeCell ref="B31:J31"/>
    <mergeCell ref="K31:M31"/>
    <mergeCell ref="B32:J32"/>
    <mergeCell ref="K32:M32"/>
    <mergeCell ref="N32:P32"/>
    <mergeCell ref="B29:J29"/>
    <mergeCell ref="K29:M29"/>
    <mergeCell ref="N29:P29"/>
    <mergeCell ref="K27:M27"/>
    <mergeCell ref="N27:P27"/>
    <mergeCell ref="Q27:S27"/>
    <mergeCell ref="B28:J28"/>
    <mergeCell ref="K28:M28"/>
    <mergeCell ref="N28:P28"/>
    <mergeCell ref="Q28:S28"/>
    <mergeCell ref="B27:J27"/>
    <mergeCell ref="Q29:S29"/>
    <mergeCell ref="B30:J30"/>
    <mergeCell ref="K30:M30"/>
    <mergeCell ref="N30:P30"/>
    <mergeCell ref="Q30:S30"/>
    <mergeCell ref="B25:J25"/>
    <mergeCell ref="K25:M25"/>
    <mergeCell ref="N25:P25"/>
    <mergeCell ref="Q25:S25"/>
    <mergeCell ref="B26:J26"/>
    <mergeCell ref="K26:M26"/>
    <mergeCell ref="N26:P26"/>
    <mergeCell ref="Q26:S26"/>
    <mergeCell ref="B23:J23"/>
    <mergeCell ref="K23:M23"/>
    <mergeCell ref="N23:P23"/>
    <mergeCell ref="Q23:S23"/>
    <mergeCell ref="B24:J24"/>
    <mergeCell ref="K24:M24"/>
    <mergeCell ref="N24:P24"/>
    <mergeCell ref="Q24:S24"/>
    <mergeCell ref="B22:J22"/>
    <mergeCell ref="K22:M22"/>
    <mergeCell ref="N22:P22"/>
    <mergeCell ref="Q22:S22"/>
    <mergeCell ref="B21:J21"/>
    <mergeCell ref="K21:M21"/>
    <mergeCell ref="N21:P21"/>
    <mergeCell ref="Q21:S21"/>
    <mergeCell ref="B20:J20"/>
    <mergeCell ref="K20:M20"/>
    <mergeCell ref="N20:P20"/>
    <mergeCell ref="Q20:S20"/>
    <mergeCell ref="B19:J19"/>
    <mergeCell ref="K19:M19"/>
    <mergeCell ref="N19:P19"/>
    <mergeCell ref="Q19:S19"/>
    <mergeCell ref="B18:J18"/>
    <mergeCell ref="K18:M18"/>
    <mergeCell ref="N18:P18"/>
    <mergeCell ref="Q18:S18"/>
    <mergeCell ref="B17:J17"/>
    <mergeCell ref="K17:M17"/>
    <mergeCell ref="N17:P17"/>
    <mergeCell ref="Q17:S17"/>
    <mergeCell ref="B16:J16"/>
    <mergeCell ref="K16:M16"/>
    <mergeCell ref="N16:P16"/>
    <mergeCell ref="Q16:S16"/>
    <mergeCell ref="B15:J15"/>
    <mergeCell ref="K15:M15"/>
    <mergeCell ref="N15:P15"/>
    <mergeCell ref="Q15:S15"/>
    <mergeCell ref="N12:P12"/>
    <mergeCell ref="B13:J13"/>
    <mergeCell ref="K13:M13"/>
    <mergeCell ref="N13:P13"/>
    <mergeCell ref="B14:J14"/>
    <mergeCell ref="K14:M14"/>
    <mergeCell ref="N14:P14"/>
    <mergeCell ref="Q14:S14"/>
    <mergeCell ref="Q12:S12"/>
    <mergeCell ref="Q13:S13"/>
    <mergeCell ref="A8:E8"/>
    <mergeCell ref="A2:B2"/>
    <mergeCell ref="Q10:S10"/>
    <mergeCell ref="Q11:S11"/>
    <mergeCell ref="B10:J10"/>
    <mergeCell ref="B11:J11"/>
    <mergeCell ref="B12:J12"/>
    <mergeCell ref="K12:M12"/>
    <mergeCell ref="K10:M10"/>
    <mergeCell ref="K11:M11"/>
    <mergeCell ref="A7:T7"/>
    <mergeCell ref="A6:T6"/>
    <mergeCell ref="N10:P10"/>
    <mergeCell ref="N11:P11"/>
  </mergeCells>
  <printOptions horizontalCentered="1"/>
  <pageMargins left="0.3937007874015748" right="0.1968503937007874" top="0.4724409448818898" bottom="0.7086614173228347" header="0.275590551181102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showGridLines="0" zoomScalePageLayoutView="0" workbookViewId="0" topLeftCell="A1">
      <selection activeCell="K24" sqref="K24:M24"/>
    </sheetView>
  </sheetViews>
  <sheetFormatPr defaultColWidth="9.00390625" defaultRowHeight="12.75"/>
  <cols>
    <col min="1" max="1" width="5.875" style="16" customWidth="1"/>
    <col min="2" max="2" width="13.375" style="16" customWidth="1"/>
    <col min="3" max="19" width="3.875" style="30" customWidth="1"/>
    <col min="20" max="20" width="4.375" style="50" customWidth="1"/>
    <col min="21" max="21" width="6.25390625" style="50" customWidth="1"/>
    <col min="22" max="22" width="7.00390625" style="29" customWidth="1"/>
    <col min="23" max="16384" width="9.125" style="30" customWidth="1"/>
  </cols>
  <sheetData>
    <row r="1" spans="1:24" s="15" customFormat="1" ht="17.25" customHeight="1" thickBo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6"/>
      <c r="V1" s="17"/>
      <c r="W1" s="18"/>
      <c r="X1" s="19"/>
    </row>
    <row r="2" spans="1:24" s="15" customFormat="1" ht="17.25" customHeight="1" thickBot="1">
      <c r="A2" s="134" t="s">
        <v>27</v>
      </c>
      <c r="B2" s="135"/>
      <c r="C2" s="1">
        <f>+Előlap!A2</f>
        <v>1</v>
      </c>
      <c r="D2" s="2">
        <f>+Előlap!B2</f>
        <v>8</v>
      </c>
      <c r="E2" s="2">
        <f>+Előlap!C2</f>
        <v>2</v>
      </c>
      <c r="F2" s="2">
        <f>+Előlap!D2</f>
        <v>0</v>
      </c>
      <c r="G2" s="2">
        <f>+Előlap!E2</f>
        <v>9</v>
      </c>
      <c r="H2" s="2">
        <f>+Előlap!F2</f>
        <v>4</v>
      </c>
      <c r="I2" s="2">
        <f>+Előlap!G2</f>
        <v>8</v>
      </c>
      <c r="J2" s="4">
        <f>+Előlap!H2</f>
        <v>6</v>
      </c>
      <c r="K2" s="1">
        <f>+Előlap!I2</f>
        <v>8</v>
      </c>
      <c r="L2" s="2">
        <f>+Előlap!J2:O2</f>
        <v>2</v>
      </c>
      <c r="M2" s="2">
        <f>+Előlap!K2</f>
        <v>4</v>
      </c>
      <c r="N2" s="3">
        <f>+Előlap!L2</f>
        <v>2</v>
      </c>
      <c r="O2" s="1">
        <f>+Előlap!M2</f>
        <v>0</v>
      </c>
      <c r="P2" s="2">
        <f>+Előlap!N2</f>
        <v>0</v>
      </c>
      <c r="Q2" s="3">
        <f>+Előlap!O2</f>
        <v>0</v>
      </c>
      <c r="R2" s="5">
        <f>+Előlap!P2</f>
        <v>0</v>
      </c>
      <c r="S2" s="3">
        <f>+Előlap!Q2</f>
        <v>1</v>
      </c>
      <c r="U2" s="16"/>
      <c r="V2" s="17"/>
      <c r="W2" s="18"/>
      <c r="X2" s="19"/>
    </row>
    <row r="3" spans="1:24" s="15" customFormat="1" ht="17.2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6"/>
      <c r="V3" s="17"/>
      <c r="W3" s="18"/>
      <c r="X3" s="19"/>
    </row>
    <row r="4" spans="1:24" s="15" customFormat="1" ht="17.25" customHeight="1" thickBot="1">
      <c r="A4" s="134" t="s">
        <v>29</v>
      </c>
      <c r="B4" s="135"/>
      <c r="C4" s="13">
        <f>+Előlap!A5</f>
        <v>0</v>
      </c>
      <c r="D4" s="14">
        <f>+Előlap!B5</f>
        <v>0</v>
      </c>
      <c r="E4" s="14" t="s">
        <v>80</v>
      </c>
      <c r="F4" s="14">
        <f>+Előlap!D5</f>
        <v>0</v>
      </c>
      <c r="G4" s="14">
        <f>+Előlap!E5</f>
        <v>0</v>
      </c>
      <c r="H4" s="14" t="s">
        <v>80</v>
      </c>
      <c r="I4" s="14">
        <f>+Előlap!G5</f>
        <v>0</v>
      </c>
      <c r="J4" s="14">
        <f>+Előlap!H5</f>
        <v>0</v>
      </c>
      <c r="K4" s="14">
        <f>+Előlap!I5</f>
        <v>0</v>
      </c>
      <c r="L4" s="14">
        <f>+Előlap!J5</f>
        <v>0</v>
      </c>
      <c r="M4" s="14">
        <f>+Előlap!K5</f>
        <v>0</v>
      </c>
      <c r="N4" s="72">
        <f>+Előlap!L5</f>
        <v>0</v>
      </c>
      <c r="O4" s="200"/>
      <c r="P4" s="199"/>
      <c r="Q4" s="200"/>
      <c r="R4" s="20">
        <v>1</v>
      </c>
      <c r="S4" s="21">
        <v>1</v>
      </c>
      <c r="U4" s="16"/>
      <c r="V4" s="17"/>
      <c r="W4" s="18"/>
      <c r="X4" s="19"/>
    </row>
    <row r="5" spans="1:24" s="26" customFormat="1" ht="38.25" customHeight="1">
      <c r="A5" s="158" t="s">
        <v>89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2"/>
      <c r="V5" s="23"/>
      <c r="W5" s="24"/>
      <c r="X5" s="25"/>
    </row>
    <row r="6" spans="1:24" s="26" customFormat="1" ht="16.5" customHeight="1">
      <c r="A6" s="158" t="s">
        <v>36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22"/>
      <c r="V6" s="23"/>
      <c r="W6" s="24"/>
      <c r="X6" s="25"/>
    </row>
    <row r="7" spans="1:24" s="26" customFormat="1" ht="16.5" customHeight="1">
      <c r="A7" s="158" t="s">
        <v>90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22"/>
      <c r="V7" s="23"/>
      <c r="W7" s="24"/>
      <c r="X7" s="25"/>
    </row>
    <row r="8" spans="1:24" s="26" customFormat="1" ht="34.5" customHeight="1">
      <c r="A8" s="133" t="s">
        <v>88</v>
      </c>
      <c r="B8" s="133"/>
      <c r="C8" s="133"/>
      <c r="D8" s="133"/>
      <c r="E8" s="133"/>
      <c r="F8" s="237">
        <f>+Eredménykimutatás!F8</f>
        <v>41274</v>
      </c>
      <c r="G8" s="238"/>
      <c r="H8" s="238"/>
      <c r="I8" s="238"/>
      <c r="J8" s="238"/>
      <c r="K8" s="238"/>
      <c r="L8" s="238"/>
      <c r="M8" s="238"/>
      <c r="N8" s="133" t="s">
        <v>30</v>
      </c>
      <c r="O8" s="133"/>
      <c r="P8" s="133"/>
      <c r="Q8" s="133"/>
      <c r="R8" s="133"/>
      <c r="S8" s="133"/>
      <c r="T8" s="133"/>
      <c r="U8" s="27"/>
      <c r="V8" s="23"/>
      <c r="W8" s="24"/>
      <c r="X8" s="25"/>
    </row>
    <row r="9" spans="1:21" ht="29.25" customHeight="1" thickBot="1">
      <c r="A9" s="191" t="s">
        <v>31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4"/>
      <c r="U9" s="28"/>
    </row>
    <row r="10" spans="1:22" s="32" customFormat="1" ht="25.5">
      <c r="A10" s="31" t="s">
        <v>9</v>
      </c>
      <c r="B10" s="128" t="s">
        <v>32</v>
      </c>
      <c r="C10" s="129"/>
      <c r="D10" s="129"/>
      <c r="E10" s="129"/>
      <c r="F10" s="129"/>
      <c r="G10" s="129"/>
      <c r="H10" s="129"/>
      <c r="I10" s="129"/>
      <c r="J10" s="120"/>
      <c r="K10" s="152" t="s">
        <v>0</v>
      </c>
      <c r="L10" s="153"/>
      <c r="M10" s="154"/>
      <c r="N10" s="159" t="s">
        <v>1</v>
      </c>
      <c r="O10" s="160"/>
      <c r="P10" s="161"/>
      <c r="Q10" s="159" t="s">
        <v>2</v>
      </c>
      <c r="R10" s="160"/>
      <c r="S10" s="136"/>
      <c r="T10" s="194"/>
      <c r="V10" s="17"/>
    </row>
    <row r="11" spans="1:22" s="34" customFormat="1" ht="13.5" thickBot="1">
      <c r="A11" s="33" t="s">
        <v>3</v>
      </c>
      <c r="B11" s="121" t="s">
        <v>4</v>
      </c>
      <c r="C11" s="122"/>
      <c r="D11" s="122"/>
      <c r="E11" s="122"/>
      <c r="F11" s="122"/>
      <c r="G11" s="122"/>
      <c r="H11" s="122"/>
      <c r="I11" s="122"/>
      <c r="J11" s="123"/>
      <c r="K11" s="155" t="s">
        <v>5</v>
      </c>
      <c r="L11" s="156"/>
      <c r="M11" s="157"/>
      <c r="N11" s="162" t="s">
        <v>6</v>
      </c>
      <c r="O11" s="163"/>
      <c r="P11" s="164"/>
      <c r="Q11" s="162" t="s">
        <v>7</v>
      </c>
      <c r="R11" s="163"/>
      <c r="S11" s="137"/>
      <c r="T11" s="194"/>
      <c r="V11" s="29"/>
    </row>
    <row r="12" spans="1:20" s="36" customFormat="1" ht="18.75" customHeight="1" thickBot="1">
      <c r="A12" s="41" t="s">
        <v>59</v>
      </c>
      <c r="B12" s="205" t="s">
        <v>91</v>
      </c>
      <c r="C12" s="206"/>
      <c r="D12" s="206"/>
      <c r="E12" s="206"/>
      <c r="F12" s="206"/>
      <c r="G12" s="206"/>
      <c r="H12" s="206"/>
      <c r="I12" s="206"/>
      <c r="J12" s="207"/>
      <c r="K12" s="208">
        <f>SUM(K13+K15+K17)</f>
        <v>0</v>
      </c>
      <c r="L12" s="209"/>
      <c r="M12" s="210"/>
      <c r="N12" s="208">
        <f>SUM(N13+N15+N17)</f>
        <v>0</v>
      </c>
      <c r="O12" s="209"/>
      <c r="P12" s="210"/>
      <c r="Q12" s="208">
        <f>SUM(Q13+Q15+Q17)</f>
        <v>0</v>
      </c>
      <c r="R12" s="209"/>
      <c r="S12" s="224"/>
      <c r="T12" s="35"/>
    </row>
    <row r="13" spans="1:20" s="38" customFormat="1" ht="18.75" customHeight="1">
      <c r="A13" s="51" t="s">
        <v>60</v>
      </c>
      <c r="B13" s="215" t="s">
        <v>92</v>
      </c>
      <c r="C13" s="216"/>
      <c r="D13" s="216"/>
      <c r="E13" s="216"/>
      <c r="F13" s="216"/>
      <c r="G13" s="216"/>
      <c r="H13" s="216"/>
      <c r="I13" s="216"/>
      <c r="J13" s="217"/>
      <c r="K13" s="234"/>
      <c r="L13" s="235"/>
      <c r="M13" s="236"/>
      <c r="N13" s="234"/>
      <c r="O13" s="235"/>
      <c r="P13" s="236"/>
      <c r="Q13" s="218"/>
      <c r="R13" s="219"/>
      <c r="S13" s="220"/>
      <c r="T13" s="17"/>
    </row>
    <row r="14" spans="1:20" s="38" customFormat="1" ht="18.75" customHeight="1">
      <c r="A14" s="52" t="s">
        <v>61</v>
      </c>
      <c r="B14" s="231" t="s">
        <v>93</v>
      </c>
      <c r="C14" s="232"/>
      <c r="D14" s="232"/>
      <c r="E14" s="232"/>
      <c r="F14" s="232"/>
      <c r="G14" s="232"/>
      <c r="H14" s="232"/>
      <c r="I14" s="232"/>
      <c r="J14" s="233"/>
      <c r="K14" s="130"/>
      <c r="L14" s="131"/>
      <c r="M14" s="173"/>
      <c r="N14" s="130"/>
      <c r="O14" s="131"/>
      <c r="P14" s="173"/>
      <c r="Q14" s="130"/>
      <c r="R14" s="131"/>
      <c r="S14" s="132"/>
      <c r="T14" s="17"/>
    </row>
    <row r="15" spans="1:21" s="38" customFormat="1" ht="18.75" customHeight="1">
      <c r="A15" s="52" t="s">
        <v>62</v>
      </c>
      <c r="B15" s="215" t="s">
        <v>94</v>
      </c>
      <c r="C15" s="216" t="s">
        <v>94</v>
      </c>
      <c r="D15" s="216" t="s">
        <v>94</v>
      </c>
      <c r="E15" s="216" t="s">
        <v>94</v>
      </c>
      <c r="F15" s="216" t="s">
        <v>94</v>
      </c>
      <c r="G15" s="216" t="s">
        <v>94</v>
      </c>
      <c r="H15" s="216" t="s">
        <v>94</v>
      </c>
      <c r="I15" s="216" t="s">
        <v>94</v>
      </c>
      <c r="J15" s="217" t="s">
        <v>94</v>
      </c>
      <c r="K15" s="130"/>
      <c r="L15" s="131"/>
      <c r="M15" s="173"/>
      <c r="N15" s="130"/>
      <c r="O15" s="131"/>
      <c r="P15" s="173"/>
      <c r="Q15" s="130"/>
      <c r="R15" s="131"/>
      <c r="S15" s="132"/>
      <c r="T15" s="17"/>
      <c r="U15" s="38" t="s">
        <v>0</v>
      </c>
    </row>
    <row r="16" spans="1:23" s="38" customFormat="1" ht="18.75" customHeight="1">
      <c r="A16" s="52" t="s">
        <v>63</v>
      </c>
      <c r="B16" s="231" t="s">
        <v>95</v>
      </c>
      <c r="C16" s="232" t="s">
        <v>95</v>
      </c>
      <c r="D16" s="232" t="s">
        <v>95</v>
      </c>
      <c r="E16" s="232" t="s">
        <v>95</v>
      </c>
      <c r="F16" s="232" t="s">
        <v>95</v>
      </c>
      <c r="G16" s="232" t="s">
        <v>95</v>
      </c>
      <c r="H16" s="232" t="s">
        <v>95</v>
      </c>
      <c r="I16" s="232" t="s">
        <v>95</v>
      </c>
      <c r="J16" s="233" t="s">
        <v>95</v>
      </c>
      <c r="K16" s="130"/>
      <c r="L16" s="131"/>
      <c r="M16" s="173"/>
      <c r="N16" s="130"/>
      <c r="O16" s="131"/>
      <c r="P16" s="173"/>
      <c r="Q16" s="130"/>
      <c r="R16" s="131"/>
      <c r="S16" s="132"/>
      <c r="T16" s="17"/>
      <c r="U16" s="130"/>
      <c r="V16" s="173"/>
      <c r="W16" s="38" t="s">
        <v>216</v>
      </c>
    </row>
    <row r="17" spans="1:23" s="38" customFormat="1" ht="18.75" customHeight="1">
      <c r="A17" s="52" t="s">
        <v>64</v>
      </c>
      <c r="B17" s="215" t="s">
        <v>96</v>
      </c>
      <c r="C17" s="216" t="s">
        <v>96</v>
      </c>
      <c r="D17" s="216" t="s">
        <v>96</v>
      </c>
      <c r="E17" s="216" t="s">
        <v>96</v>
      </c>
      <c r="F17" s="216" t="s">
        <v>96</v>
      </c>
      <c r="G17" s="216" t="s">
        <v>96</v>
      </c>
      <c r="H17" s="216" t="s">
        <v>96</v>
      </c>
      <c r="I17" s="216" t="s">
        <v>96</v>
      </c>
      <c r="J17" s="217" t="s">
        <v>96</v>
      </c>
      <c r="K17" s="130"/>
      <c r="L17" s="131"/>
      <c r="M17" s="173"/>
      <c r="N17" s="130"/>
      <c r="O17" s="131"/>
      <c r="P17" s="173"/>
      <c r="Q17" s="130"/>
      <c r="R17" s="131"/>
      <c r="S17" s="132"/>
      <c r="T17" s="17"/>
      <c r="U17" s="130"/>
      <c r="V17" s="173"/>
      <c r="W17" s="38" t="s">
        <v>217</v>
      </c>
    </row>
    <row r="18" spans="1:23" s="38" customFormat="1" ht="30" customHeight="1" thickBot="1">
      <c r="A18" s="52" t="s">
        <v>65</v>
      </c>
      <c r="B18" s="225" t="s">
        <v>105</v>
      </c>
      <c r="C18" s="226" t="s">
        <v>97</v>
      </c>
      <c r="D18" s="226" t="s">
        <v>97</v>
      </c>
      <c r="E18" s="226" t="s">
        <v>97</v>
      </c>
      <c r="F18" s="226" t="s">
        <v>97</v>
      </c>
      <c r="G18" s="226" t="s">
        <v>97</v>
      </c>
      <c r="H18" s="226" t="s">
        <v>97</v>
      </c>
      <c r="I18" s="226" t="s">
        <v>97</v>
      </c>
      <c r="J18" s="227" t="s">
        <v>97</v>
      </c>
      <c r="K18" s="130"/>
      <c r="L18" s="131"/>
      <c r="M18" s="173"/>
      <c r="N18" s="130"/>
      <c r="O18" s="131"/>
      <c r="P18" s="173"/>
      <c r="Q18" s="228"/>
      <c r="R18" s="229"/>
      <c r="S18" s="230"/>
      <c r="T18" s="17"/>
      <c r="U18" s="130"/>
      <c r="V18" s="173"/>
      <c r="W18" s="38" t="s">
        <v>218</v>
      </c>
    </row>
    <row r="19" spans="1:23" s="36" customFormat="1" ht="18.75" customHeight="1" thickBot="1">
      <c r="A19" s="41" t="s">
        <v>66</v>
      </c>
      <c r="B19" s="205" t="s">
        <v>98</v>
      </c>
      <c r="C19" s="206" t="s">
        <v>98</v>
      </c>
      <c r="D19" s="206" t="s">
        <v>98</v>
      </c>
      <c r="E19" s="206" t="s">
        <v>98</v>
      </c>
      <c r="F19" s="206" t="s">
        <v>98</v>
      </c>
      <c r="G19" s="206" t="s">
        <v>98</v>
      </c>
      <c r="H19" s="206" t="s">
        <v>98</v>
      </c>
      <c r="I19" s="206" t="s">
        <v>98</v>
      </c>
      <c r="J19" s="207" t="s">
        <v>98</v>
      </c>
      <c r="K19" s="208">
        <f>SUM(K20:M23)</f>
        <v>349</v>
      </c>
      <c r="L19" s="209"/>
      <c r="M19" s="210"/>
      <c r="N19" s="208">
        <f>SUM(N20:P23)</f>
        <v>0</v>
      </c>
      <c r="O19" s="209"/>
      <c r="P19" s="210"/>
      <c r="Q19" s="208">
        <f>SUM(Q20:S23)</f>
        <v>328</v>
      </c>
      <c r="R19" s="209"/>
      <c r="S19" s="224"/>
      <c r="T19" s="35"/>
      <c r="U19" s="180">
        <f>SUM(U17-U18)</f>
        <v>0</v>
      </c>
      <c r="V19" s="182"/>
      <c r="W19" s="36" t="s">
        <v>221</v>
      </c>
    </row>
    <row r="20" spans="1:21" s="38" customFormat="1" ht="18.75" customHeight="1">
      <c r="A20" s="52" t="s">
        <v>67</v>
      </c>
      <c r="B20" s="215" t="s">
        <v>99</v>
      </c>
      <c r="C20" s="216" t="s">
        <v>99</v>
      </c>
      <c r="D20" s="216" t="s">
        <v>99</v>
      </c>
      <c r="E20" s="216" t="s">
        <v>99</v>
      </c>
      <c r="F20" s="216" t="s">
        <v>99</v>
      </c>
      <c r="G20" s="216" t="s">
        <v>99</v>
      </c>
      <c r="H20" s="216" t="s">
        <v>99</v>
      </c>
      <c r="I20" s="216" t="s">
        <v>99</v>
      </c>
      <c r="J20" s="217" t="s">
        <v>99</v>
      </c>
      <c r="K20" s="130"/>
      <c r="L20" s="131"/>
      <c r="M20" s="173"/>
      <c r="N20" s="130"/>
      <c r="O20" s="131"/>
      <c r="P20" s="173"/>
      <c r="Q20" s="221"/>
      <c r="R20" s="222"/>
      <c r="S20" s="223"/>
      <c r="T20" s="17"/>
      <c r="U20" s="38" t="s">
        <v>222</v>
      </c>
    </row>
    <row r="21" spans="1:23" s="38" customFormat="1" ht="18.75" customHeight="1">
      <c r="A21" s="52" t="s">
        <v>68</v>
      </c>
      <c r="B21" s="215" t="s">
        <v>100</v>
      </c>
      <c r="C21" s="216" t="s">
        <v>100</v>
      </c>
      <c r="D21" s="216" t="s">
        <v>100</v>
      </c>
      <c r="E21" s="216" t="s">
        <v>100</v>
      </c>
      <c r="F21" s="216" t="s">
        <v>100</v>
      </c>
      <c r="G21" s="216" t="s">
        <v>100</v>
      </c>
      <c r="H21" s="216" t="s">
        <v>100</v>
      </c>
      <c r="I21" s="216" t="s">
        <v>100</v>
      </c>
      <c r="J21" s="217" t="s">
        <v>100</v>
      </c>
      <c r="K21" s="130"/>
      <c r="L21" s="131"/>
      <c r="M21" s="173"/>
      <c r="N21" s="130"/>
      <c r="O21" s="131"/>
      <c r="P21" s="173"/>
      <c r="Q21" s="130">
        <v>0</v>
      </c>
      <c r="R21" s="131"/>
      <c r="S21" s="132"/>
      <c r="T21" s="17"/>
      <c r="U21" s="130"/>
      <c r="V21" s="173"/>
      <c r="W21" s="38" t="s">
        <v>216</v>
      </c>
    </row>
    <row r="22" spans="1:23" s="38" customFormat="1" ht="18.75" customHeight="1">
      <c r="A22" s="52" t="s">
        <v>69</v>
      </c>
      <c r="B22" s="215" t="s">
        <v>101</v>
      </c>
      <c r="C22" s="216" t="s">
        <v>101</v>
      </c>
      <c r="D22" s="216" t="s">
        <v>101</v>
      </c>
      <c r="E22" s="216" t="s">
        <v>101</v>
      </c>
      <c r="F22" s="216" t="s">
        <v>101</v>
      </c>
      <c r="G22" s="216" t="s">
        <v>101</v>
      </c>
      <c r="H22" s="216" t="s">
        <v>101</v>
      </c>
      <c r="I22" s="216" t="s">
        <v>101</v>
      </c>
      <c r="J22" s="217" t="s">
        <v>101</v>
      </c>
      <c r="K22" s="130"/>
      <c r="L22" s="131"/>
      <c r="M22" s="173"/>
      <c r="N22" s="130"/>
      <c r="O22" s="131"/>
      <c r="P22" s="173"/>
      <c r="Q22" s="130"/>
      <c r="R22" s="131"/>
      <c r="S22" s="132"/>
      <c r="T22" s="17"/>
      <c r="U22" s="130"/>
      <c r="V22" s="173"/>
      <c r="W22" s="38" t="s">
        <v>217</v>
      </c>
    </row>
    <row r="23" spans="1:23" s="38" customFormat="1" ht="18.75" customHeight="1" thickBot="1">
      <c r="A23" s="52" t="s">
        <v>70</v>
      </c>
      <c r="B23" s="215" t="s">
        <v>102</v>
      </c>
      <c r="C23" s="216" t="s">
        <v>102</v>
      </c>
      <c r="D23" s="216" t="s">
        <v>102</v>
      </c>
      <c r="E23" s="216" t="s">
        <v>102</v>
      </c>
      <c r="F23" s="216" t="s">
        <v>102</v>
      </c>
      <c r="G23" s="216" t="s">
        <v>102</v>
      </c>
      <c r="H23" s="216" t="s">
        <v>102</v>
      </c>
      <c r="I23" s="216" t="s">
        <v>102</v>
      </c>
      <c r="J23" s="217" t="s">
        <v>102</v>
      </c>
      <c r="K23" s="130">
        <v>349</v>
      </c>
      <c r="L23" s="131"/>
      <c r="M23" s="173"/>
      <c r="N23" s="130"/>
      <c r="O23" s="131"/>
      <c r="P23" s="173"/>
      <c r="Q23" s="218">
        <v>328</v>
      </c>
      <c r="R23" s="219"/>
      <c r="S23" s="220"/>
      <c r="T23" s="17"/>
      <c r="U23" s="130"/>
      <c r="V23" s="173"/>
      <c r="W23" s="38" t="s">
        <v>218</v>
      </c>
    </row>
    <row r="24" spans="1:23" s="36" customFormat="1" ht="18.75" customHeight="1" thickBot="1">
      <c r="A24" s="41" t="s">
        <v>71</v>
      </c>
      <c r="B24" s="205" t="s">
        <v>103</v>
      </c>
      <c r="C24" s="206" t="s">
        <v>103</v>
      </c>
      <c r="D24" s="206" t="s">
        <v>103</v>
      </c>
      <c r="E24" s="206" t="s">
        <v>103</v>
      </c>
      <c r="F24" s="206" t="s">
        <v>103</v>
      </c>
      <c r="G24" s="206" t="s">
        <v>103</v>
      </c>
      <c r="H24" s="206" t="s">
        <v>103</v>
      </c>
      <c r="I24" s="206" t="s">
        <v>103</v>
      </c>
      <c r="J24" s="207" t="s">
        <v>103</v>
      </c>
      <c r="K24" s="211"/>
      <c r="L24" s="212"/>
      <c r="M24" s="213"/>
      <c r="N24" s="211"/>
      <c r="O24" s="212"/>
      <c r="P24" s="213"/>
      <c r="Q24" s="211"/>
      <c r="R24" s="212"/>
      <c r="S24" s="214"/>
      <c r="T24" s="35"/>
      <c r="U24" s="180">
        <f>SUM(U22-U23)</f>
        <v>0</v>
      </c>
      <c r="V24" s="182"/>
      <c r="W24" s="36" t="s">
        <v>221</v>
      </c>
    </row>
    <row r="25" spans="1:20" s="38" customFormat="1" ht="18.75" customHeight="1" thickBo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17"/>
    </row>
    <row r="26" spans="1:20" s="36" customFormat="1" ht="18.75" customHeight="1" thickBot="1">
      <c r="A26" s="41" t="s">
        <v>72</v>
      </c>
      <c r="B26" s="205" t="s">
        <v>104</v>
      </c>
      <c r="C26" s="206" t="s">
        <v>104</v>
      </c>
      <c r="D26" s="206" t="s">
        <v>104</v>
      </c>
      <c r="E26" s="206" t="s">
        <v>104</v>
      </c>
      <c r="F26" s="206" t="s">
        <v>104</v>
      </c>
      <c r="G26" s="206" t="s">
        <v>104</v>
      </c>
      <c r="H26" s="206" t="s">
        <v>104</v>
      </c>
      <c r="I26" s="206" t="s">
        <v>104</v>
      </c>
      <c r="J26" s="207" t="s">
        <v>104</v>
      </c>
      <c r="K26" s="208">
        <f>SUM(K12+K19+K24)</f>
        <v>349</v>
      </c>
      <c r="L26" s="209"/>
      <c r="M26" s="210"/>
      <c r="N26" s="208">
        <f>SUM(N12+N19+N24)</f>
        <v>0</v>
      </c>
      <c r="O26" s="209"/>
      <c r="P26" s="210"/>
      <c r="Q26" s="208">
        <f>SUM(Q12+Q19+Q24)</f>
        <v>328</v>
      </c>
      <c r="R26" s="209"/>
      <c r="S26" s="210"/>
      <c r="T26" s="42"/>
    </row>
    <row r="27" spans="1:22" s="54" customFormat="1" ht="206.2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53"/>
      <c r="V27" s="35"/>
    </row>
    <row r="28" spans="1:23" s="46" customFormat="1" ht="15.75">
      <c r="A28" s="43" t="s">
        <v>87</v>
      </c>
      <c r="B28" s="203" t="str">
        <f>+Előlap!C13</f>
        <v>Budapest, 2013.05.14.</v>
      </c>
      <c r="C28" s="198"/>
      <c r="D28" s="198"/>
      <c r="E28" s="198"/>
      <c r="F28" s="198"/>
      <c r="G28" s="198"/>
      <c r="H28" s="195" t="s">
        <v>33</v>
      </c>
      <c r="I28" s="195"/>
      <c r="J28" s="195"/>
      <c r="K28" s="197"/>
      <c r="L28" s="197"/>
      <c r="M28" s="197"/>
      <c r="N28" s="197"/>
      <c r="O28" s="197"/>
      <c r="P28" s="197"/>
      <c r="Q28" s="197"/>
      <c r="R28" s="197"/>
      <c r="S28" s="197"/>
      <c r="T28" s="196"/>
      <c r="U28" s="44"/>
      <c r="V28" s="45"/>
      <c r="W28" s="44"/>
    </row>
    <row r="29" spans="1:22" s="47" customFormat="1" ht="22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6" t="s">
        <v>86</v>
      </c>
      <c r="L29" s="196"/>
      <c r="M29" s="196"/>
      <c r="N29" s="196"/>
      <c r="O29" s="196"/>
      <c r="P29" s="196"/>
      <c r="Q29" s="196"/>
      <c r="R29" s="196"/>
      <c r="S29" s="196"/>
      <c r="T29" s="196"/>
      <c r="V29" s="48"/>
    </row>
    <row r="30" spans="1:22" s="15" customFormat="1" ht="12.75">
      <c r="A30" s="16"/>
      <c r="B30" s="16"/>
      <c r="T30" s="49"/>
      <c r="U30" s="49"/>
      <c r="V30" s="17"/>
    </row>
    <row r="31" spans="1:22" s="15" customFormat="1" ht="12.75">
      <c r="A31" s="16"/>
      <c r="B31" s="16"/>
      <c r="T31" s="49"/>
      <c r="U31" s="49"/>
      <c r="V31" s="17"/>
    </row>
    <row r="32" spans="1:22" s="15" customFormat="1" ht="12.75">
      <c r="A32" s="16"/>
      <c r="B32" s="16"/>
      <c r="T32" s="49"/>
      <c r="U32" s="49"/>
      <c r="V32" s="17"/>
    </row>
    <row r="33" spans="1:22" s="15" customFormat="1" ht="12.75">
      <c r="A33" s="16"/>
      <c r="B33" s="16"/>
      <c r="T33" s="49"/>
      <c r="U33" s="49"/>
      <c r="V33" s="17"/>
    </row>
    <row r="34" spans="1:22" s="15" customFormat="1" ht="12.75">
      <c r="A34" s="16"/>
      <c r="B34" s="16"/>
      <c r="T34" s="49"/>
      <c r="U34" s="49"/>
      <c r="V34" s="17"/>
    </row>
    <row r="35" spans="1:22" s="15" customFormat="1" ht="12.75">
      <c r="A35" s="16"/>
      <c r="B35" s="16"/>
      <c r="T35" s="49"/>
      <c r="U35" s="49"/>
      <c r="V35" s="17"/>
    </row>
    <row r="36" spans="1:22" s="15" customFormat="1" ht="12.75">
      <c r="A36" s="16"/>
      <c r="B36" s="16"/>
      <c r="T36" s="49"/>
      <c r="U36" s="49"/>
      <c r="V36" s="17"/>
    </row>
    <row r="37" spans="1:22" s="15" customFormat="1" ht="12.75">
      <c r="A37" s="16"/>
      <c r="B37" s="16"/>
      <c r="T37" s="49"/>
      <c r="U37" s="49"/>
      <c r="V37" s="17"/>
    </row>
    <row r="38" spans="1:22" s="15" customFormat="1" ht="12.75">
      <c r="A38" s="16"/>
      <c r="B38" s="16"/>
      <c r="T38" s="49"/>
      <c r="U38" s="49"/>
      <c r="V38" s="17"/>
    </row>
    <row r="39" spans="1:22" s="15" customFormat="1" ht="12.75">
      <c r="A39" s="16"/>
      <c r="B39" s="16"/>
      <c r="T39" s="49"/>
      <c r="U39" s="49"/>
      <c r="V39" s="17"/>
    </row>
    <row r="40" spans="1:22" s="15" customFormat="1" ht="12.75">
      <c r="A40" s="16"/>
      <c r="B40" s="16"/>
      <c r="T40" s="49"/>
      <c r="U40" s="49"/>
      <c r="V40" s="17"/>
    </row>
    <row r="41" spans="1:22" s="15" customFormat="1" ht="12.75">
      <c r="A41" s="16"/>
      <c r="B41" s="16"/>
      <c r="T41" s="49"/>
      <c r="U41" s="49"/>
      <c r="V41" s="17"/>
    </row>
    <row r="42" spans="1:22" s="15" customFormat="1" ht="12.75">
      <c r="A42" s="16"/>
      <c r="B42" s="16"/>
      <c r="T42" s="49"/>
      <c r="U42" s="49"/>
      <c r="V42" s="17"/>
    </row>
    <row r="43" spans="1:22" s="15" customFormat="1" ht="12.75">
      <c r="A43" s="16"/>
      <c r="B43" s="16"/>
      <c r="T43" s="49"/>
      <c r="U43" s="49"/>
      <c r="V43" s="17"/>
    </row>
    <row r="44" spans="1:22" s="15" customFormat="1" ht="12.75">
      <c r="A44" s="16"/>
      <c r="B44" s="16"/>
      <c r="T44" s="49"/>
      <c r="U44" s="49"/>
      <c r="V44" s="17"/>
    </row>
    <row r="45" spans="1:22" s="15" customFormat="1" ht="12.75">
      <c r="A45" s="16"/>
      <c r="B45" s="16"/>
      <c r="T45" s="49"/>
      <c r="U45" s="49"/>
      <c r="V45" s="17"/>
    </row>
    <row r="46" spans="1:22" s="15" customFormat="1" ht="12.75">
      <c r="A46" s="16"/>
      <c r="B46" s="16"/>
      <c r="T46" s="49"/>
      <c r="U46" s="49"/>
      <c r="V46" s="17"/>
    </row>
    <row r="47" spans="1:22" s="15" customFormat="1" ht="12.75">
      <c r="A47" s="16"/>
      <c r="B47" s="16"/>
      <c r="T47" s="49"/>
      <c r="U47" s="49"/>
      <c r="V47" s="17"/>
    </row>
    <row r="48" spans="1:22" s="15" customFormat="1" ht="12.75">
      <c r="A48" s="16"/>
      <c r="B48" s="16"/>
      <c r="T48" s="49"/>
      <c r="U48" s="49"/>
      <c r="V48" s="17"/>
    </row>
    <row r="49" spans="1:22" s="15" customFormat="1" ht="12.75">
      <c r="A49" s="16"/>
      <c r="B49" s="16"/>
      <c r="T49" s="49"/>
      <c r="U49" s="49"/>
      <c r="V49" s="17"/>
    </row>
    <row r="50" spans="1:22" s="15" customFormat="1" ht="12.75">
      <c r="A50" s="16"/>
      <c r="B50" s="16"/>
      <c r="T50" s="49"/>
      <c r="U50" s="49"/>
      <c r="V50" s="17"/>
    </row>
    <row r="51" spans="1:22" s="15" customFormat="1" ht="12.75">
      <c r="A51" s="16"/>
      <c r="B51" s="16"/>
      <c r="T51" s="49"/>
      <c r="U51" s="49"/>
      <c r="V51" s="17"/>
    </row>
    <row r="52" spans="1:22" s="15" customFormat="1" ht="12.75">
      <c r="A52" s="16"/>
      <c r="B52" s="16"/>
      <c r="T52" s="49"/>
      <c r="U52" s="49"/>
      <c r="V52" s="17"/>
    </row>
    <row r="53" spans="1:22" s="15" customFormat="1" ht="12.75">
      <c r="A53" s="16"/>
      <c r="B53" s="16"/>
      <c r="T53" s="49"/>
      <c r="U53" s="49"/>
      <c r="V53" s="17"/>
    </row>
    <row r="54" spans="1:22" s="15" customFormat="1" ht="12.75">
      <c r="A54" s="16"/>
      <c r="B54" s="16"/>
      <c r="T54" s="49"/>
      <c r="U54" s="49"/>
      <c r="V54" s="17"/>
    </row>
    <row r="55" spans="1:22" s="15" customFormat="1" ht="12.75">
      <c r="A55" s="16"/>
      <c r="B55" s="16"/>
      <c r="T55" s="49"/>
      <c r="U55" s="49"/>
      <c r="V55" s="17"/>
    </row>
    <row r="56" spans="1:22" s="15" customFormat="1" ht="12.75">
      <c r="A56" s="16"/>
      <c r="B56" s="16"/>
      <c r="T56" s="49"/>
      <c r="U56" s="49"/>
      <c r="V56" s="17"/>
    </row>
    <row r="57" spans="1:22" s="15" customFormat="1" ht="12.75">
      <c r="A57" s="16"/>
      <c r="B57" s="16"/>
      <c r="T57" s="49"/>
      <c r="U57" s="49"/>
      <c r="V57" s="17"/>
    </row>
    <row r="58" spans="1:22" s="15" customFormat="1" ht="12.75">
      <c r="A58" s="16"/>
      <c r="B58" s="16"/>
      <c r="T58" s="49"/>
      <c r="U58" s="49"/>
      <c r="V58" s="17"/>
    </row>
    <row r="59" spans="1:22" s="15" customFormat="1" ht="12.75">
      <c r="A59" s="16"/>
      <c r="B59" s="16"/>
      <c r="T59" s="49"/>
      <c r="U59" s="49"/>
      <c r="V59" s="17"/>
    </row>
    <row r="60" spans="1:22" s="15" customFormat="1" ht="12.75">
      <c r="A60" s="16"/>
      <c r="B60" s="16"/>
      <c r="T60" s="49"/>
      <c r="U60" s="49"/>
      <c r="V60" s="17"/>
    </row>
    <row r="61" spans="1:22" s="15" customFormat="1" ht="12.75">
      <c r="A61" s="16"/>
      <c r="B61" s="16"/>
      <c r="T61" s="49"/>
      <c r="U61" s="49"/>
      <c r="V61" s="17"/>
    </row>
    <row r="62" spans="1:22" s="15" customFormat="1" ht="12.75">
      <c r="A62" s="16"/>
      <c r="B62" s="16"/>
      <c r="T62" s="49"/>
      <c r="U62" s="49"/>
      <c r="V62" s="17"/>
    </row>
    <row r="63" spans="1:22" s="15" customFormat="1" ht="12.75">
      <c r="A63" s="16"/>
      <c r="B63" s="16"/>
      <c r="T63" s="49"/>
      <c r="U63" s="49"/>
      <c r="V63" s="17"/>
    </row>
    <row r="64" spans="1:22" s="15" customFormat="1" ht="12.75">
      <c r="A64" s="16"/>
      <c r="B64" s="16"/>
      <c r="T64" s="49"/>
      <c r="U64" s="49"/>
      <c r="V64" s="17"/>
    </row>
    <row r="65" spans="1:22" s="15" customFormat="1" ht="12.75">
      <c r="A65" s="16"/>
      <c r="B65" s="16"/>
      <c r="T65" s="49"/>
      <c r="U65" s="49"/>
      <c r="V65" s="17"/>
    </row>
    <row r="66" spans="1:22" s="15" customFormat="1" ht="12.75">
      <c r="A66" s="16"/>
      <c r="B66" s="16"/>
      <c r="T66" s="49"/>
      <c r="U66" s="49"/>
      <c r="V66" s="17"/>
    </row>
    <row r="67" spans="1:22" s="15" customFormat="1" ht="12.75">
      <c r="A67" s="16"/>
      <c r="B67" s="16"/>
      <c r="T67" s="49"/>
      <c r="U67" s="49"/>
      <c r="V67" s="17"/>
    </row>
    <row r="68" spans="1:22" s="15" customFormat="1" ht="12.75">
      <c r="A68" s="16"/>
      <c r="B68" s="16"/>
      <c r="T68" s="49"/>
      <c r="U68" s="49"/>
      <c r="V68" s="17"/>
    </row>
    <row r="69" spans="1:22" s="15" customFormat="1" ht="12.75">
      <c r="A69" s="16"/>
      <c r="B69" s="16"/>
      <c r="T69" s="49"/>
      <c r="U69" s="49"/>
      <c r="V69" s="17"/>
    </row>
    <row r="70" spans="1:22" s="15" customFormat="1" ht="12.75">
      <c r="A70" s="16"/>
      <c r="B70" s="16"/>
      <c r="T70" s="49"/>
      <c r="U70" s="49"/>
      <c r="V70" s="17"/>
    </row>
    <row r="71" spans="1:22" s="15" customFormat="1" ht="12.75">
      <c r="A71" s="16"/>
      <c r="B71" s="16"/>
      <c r="T71" s="49"/>
      <c r="U71" s="49"/>
      <c r="V71" s="17"/>
    </row>
    <row r="72" spans="1:22" s="15" customFormat="1" ht="12.75">
      <c r="A72" s="16"/>
      <c r="B72" s="16"/>
      <c r="T72" s="49"/>
      <c r="U72" s="49"/>
      <c r="V72" s="17"/>
    </row>
    <row r="73" spans="1:22" s="15" customFormat="1" ht="12.75">
      <c r="A73" s="16"/>
      <c r="B73" s="16"/>
      <c r="T73" s="49"/>
      <c r="U73" s="49"/>
      <c r="V73" s="17"/>
    </row>
    <row r="74" spans="1:22" s="15" customFormat="1" ht="12.75">
      <c r="A74" s="16"/>
      <c r="B74" s="16"/>
      <c r="T74" s="49"/>
      <c r="U74" s="49"/>
      <c r="V74" s="17"/>
    </row>
    <row r="75" spans="1:22" s="15" customFormat="1" ht="12.75">
      <c r="A75" s="16"/>
      <c r="B75" s="16"/>
      <c r="T75" s="49"/>
      <c r="U75" s="49"/>
      <c r="V75" s="17"/>
    </row>
    <row r="76" spans="1:22" s="15" customFormat="1" ht="12.75">
      <c r="A76" s="16"/>
      <c r="B76" s="16"/>
      <c r="T76" s="49"/>
      <c r="U76" s="49"/>
      <c r="V76" s="17"/>
    </row>
    <row r="77" spans="1:22" s="15" customFormat="1" ht="12.75">
      <c r="A77" s="16"/>
      <c r="B77" s="16"/>
      <c r="T77" s="49"/>
      <c r="U77" s="49"/>
      <c r="V77" s="17"/>
    </row>
    <row r="78" spans="1:22" s="15" customFormat="1" ht="12.75">
      <c r="A78" s="16"/>
      <c r="B78" s="16"/>
      <c r="T78" s="49"/>
      <c r="U78" s="49"/>
      <c r="V78" s="17"/>
    </row>
    <row r="79" spans="1:22" s="15" customFormat="1" ht="12.75">
      <c r="A79" s="16"/>
      <c r="B79" s="16"/>
      <c r="T79" s="49"/>
      <c r="U79" s="49"/>
      <c r="V79" s="17"/>
    </row>
    <row r="80" spans="1:22" s="15" customFormat="1" ht="12.75">
      <c r="A80" s="16"/>
      <c r="B80" s="16"/>
      <c r="T80" s="49"/>
      <c r="U80" s="49"/>
      <c r="V80" s="17"/>
    </row>
    <row r="81" spans="1:22" s="15" customFormat="1" ht="12.75">
      <c r="A81" s="16"/>
      <c r="B81" s="16"/>
      <c r="T81" s="49"/>
      <c r="U81" s="49"/>
      <c r="V81" s="17"/>
    </row>
    <row r="82" spans="1:22" s="15" customFormat="1" ht="12.75">
      <c r="A82" s="16"/>
      <c r="B82" s="16"/>
      <c r="T82" s="49"/>
      <c r="U82" s="49"/>
      <c r="V82" s="17"/>
    </row>
    <row r="83" spans="1:22" s="15" customFormat="1" ht="12.75">
      <c r="A83" s="16"/>
      <c r="B83" s="16"/>
      <c r="T83" s="49"/>
      <c r="U83" s="49"/>
      <c r="V83" s="17"/>
    </row>
    <row r="84" spans="1:22" s="15" customFormat="1" ht="12.75">
      <c r="A84" s="16"/>
      <c r="B84" s="16"/>
      <c r="T84" s="49"/>
      <c r="U84" s="49"/>
      <c r="V84" s="17"/>
    </row>
    <row r="85" spans="3:21" ht="12.7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49"/>
      <c r="U85" s="49"/>
    </row>
    <row r="86" spans="3:21" ht="12.7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U86" s="49"/>
    </row>
  </sheetData>
  <sheetProtection sheet="1" objects="1" scenarios="1"/>
  <mergeCells count="93">
    <mergeCell ref="A1:T1"/>
    <mergeCell ref="A8:E8"/>
    <mergeCell ref="A2:B2"/>
    <mergeCell ref="A7:T7"/>
    <mergeCell ref="A5:T5"/>
    <mergeCell ref="A3:T3"/>
    <mergeCell ref="O4:Q4"/>
    <mergeCell ref="Q12:S12"/>
    <mergeCell ref="A4:B4"/>
    <mergeCell ref="K13:M13"/>
    <mergeCell ref="N13:P13"/>
    <mergeCell ref="N10:P10"/>
    <mergeCell ref="N11:P11"/>
    <mergeCell ref="F8:M8"/>
    <mergeCell ref="N8:T8"/>
    <mergeCell ref="Q10:S10"/>
    <mergeCell ref="A6:T6"/>
    <mergeCell ref="Q11:S11"/>
    <mergeCell ref="B10:J10"/>
    <mergeCell ref="B11:J11"/>
    <mergeCell ref="K10:M10"/>
    <mergeCell ref="K11:M11"/>
    <mergeCell ref="B12:J12"/>
    <mergeCell ref="K12:M12"/>
    <mergeCell ref="N12:P12"/>
    <mergeCell ref="B13:J13"/>
    <mergeCell ref="Q13:S13"/>
    <mergeCell ref="B14:J14"/>
    <mergeCell ref="K14:M14"/>
    <mergeCell ref="N14:P14"/>
    <mergeCell ref="Q14:S14"/>
    <mergeCell ref="B15:J15"/>
    <mergeCell ref="K15:M15"/>
    <mergeCell ref="N15:P15"/>
    <mergeCell ref="Q15:S15"/>
    <mergeCell ref="B16:J16"/>
    <mergeCell ref="K16:M16"/>
    <mergeCell ref="N16:P16"/>
    <mergeCell ref="Q16:S16"/>
    <mergeCell ref="B17:J17"/>
    <mergeCell ref="K17:M17"/>
    <mergeCell ref="N17:P17"/>
    <mergeCell ref="Q17:S17"/>
    <mergeCell ref="B18:J18"/>
    <mergeCell ref="K18:M18"/>
    <mergeCell ref="N18:P18"/>
    <mergeCell ref="Q18:S18"/>
    <mergeCell ref="B19:J19"/>
    <mergeCell ref="K19:M19"/>
    <mergeCell ref="N19:P19"/>
    <mergeCell ref="Q19:S19"/>
    <mergeCell ref="B20:J20"/>
    <mergeCell ref="K20:M20"/>
    <mergeCell ref="N20:P20"/>
    <mergeCell ref="Q20:S20"/>
    <mergeCell ref="B21:J21"/>
    <mergeCell ref="K21:M21"/>
    <mergeCell ref="N21:P21"/>
    <mergeCell ref="Q21:S21"/>
    <mergeCell ref="B22:J22"/>
    <mergeCell ref="K22:M22"/>
    <mergeCell ref="N22:P22"/>
    <mergeCell ref="Q22:S22"/>
    <mergeCell ref="B23:J23"/>
    <mergeCell ref="K23:M23"/>
    <mergeCell ref="N23:P23"/>
    <mergeCell ref="Q23:S23"/>
    <mergeCell ref="B24:J24"/>
    <mergeCell ref="K24:M24"/>
    <mergeCell ref="N24:P24"/>
    <mergeCell ref="Q24:S24"/>
    <mergeCell ref="B26:J26"/>
    <mergeCell ref="K26:M26"/>
    <mergeCell ref="N26:P26"/>
    <mergeCell ref="Q26:S26"/>
    <mergeCell ref="B28:G28"/>
    <mergeCell ref="A27:T27"/>
    <mergeCell ref="A29:J29"/>
    <mergeCell ref="A9:S9"/>
    <mergeCell ref="T9:T11"/>
    <mergeCell ref="H28:J28"/>
    <mergeCell ref="T28:T29"/>
    <mergeCell ref="K29:S29"/>
    <mergeCell ref="K28:S28"/>
    <mergeCell ref="A25:S25"/>
    <mergeCell ref="U21:V21"/>
    <mergeCell ref="U22:V22"/>
    <mergeCell ref="U23:V23"/>
    <mergeCell ref="U24:V24"/>
    <mergeCell ref="U16:V16"/>
    <mergeCell ref="U17:V17"/>
    <mergeCell ref="U18:V18"/>
    <mergeCell ref="U19:V19"/>
  </mergeCells>
  <printOptions horizontalCentered="1"/>
  <pageMargins left="0.3937007874015748" right="0.1968503937007874" top="0.4724409448818898" bottom="0.7086614173228347" header="0.275590551181102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PageLayoutView="0" workbookViewId="0" topLeftCell="A16">
      <selection activeCell="K18" sqref="K18:M18"/>
    </sheetView>
  </sheetViews>
  <sheetFormatPr defaultColWidth="9.00390625" defaultRowHeight="12.75"/>
  <cols>
    <col min="1" max="1" width="5.875" style="16" customWidth="1"/>
    <col min="2" max="2" width="13.375" style="16" customWidth="1"/>
    <col min="3" max="10" width="3.875" style="30" customWidth="1"/>
    <col min="11" max="11" width="6.00390625" style="30" customWidth="1"/>
    <col min="12" max="12" width="5.75390625" style="30" customWidth="1"/>
    <col min="13" max="17" width="3.875" style="30" customWidth="1"/>
    <col min="18" max="18" width="6.125" style="30" customWidth="1"/>
    <col min="19" max="19" width="4.75390625" style="30" customWidth="1"/>
    <col min="20" max="20" width="4.375" style="50" customWidth="1"/>
    <col min="21" max="21" width="6.875" style="50" customWidth="1"/>
    <col min="22" max="22" width="9.125" style="29" customWidth="1"/>
    <col min="23" max="16384" width="9.125" style="30" customWidth="1"/>
  </cols>
  <sheetData>
    <row r="1" spans="1:24" s="12" customFormat="1" ht="16.5" thickBo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8"/>
      <c r="V1" s="9"/>
      <c r="W1" s="10"/>
      <c r="X1" s="11"/>
    </row>
    <row r="2" spans="1:24" s="15" customFormat="1" ht="17.25" customHeight="1" thickBot="1">
      <c r="A2" s="134" t="s">
        <v>27</v>
      </c>
      <c r="B2" s="135"/>
      <c r="C2" s="13">
        <f>+Előlap!A2</f>
        <v>1</v>
      </c>
      <c r="D2" s="14">
        <f>+Előlap!B2</f>
        <v>8</v>
      </c>
      <c r="E2" s="14">
        <f>+Előlap!C2</f>
        <v>2</v>
      </c>
      <c r="F2" s="14">
        <f>+Előlap!D2</f>
        <v>0</v>
      </c>
      <c r="G2" s="14">
        <f>+Előlap!E2</f>
        <v>9</v>
      </c>
      <c r="H2" s="14">
        <f>+Előlap!F2</f>
        <v>4</v>
      </c>
      <c r="I2" s="14">
        <f>+Előlap!G2</f>
        <v>8</v>
      </c>
      <c r="J2" s="71">
        <f>+Előlap!H2</f>
        <v>6</v>
      </c>
      <c r="K2" s="13">
        <f>+Előlap!I2</f>
        <v>8</v>
      </c>
      <c r="L2" s="14">
        <f>+Előlap!J2:O2</f>
        <v>2</v>
      </c>
      <c r="M2" s="14">
        <f>+Előlap!K2</f>
        <v>4</v>
      </c>
      <c r="N2" s="72">
        <f>+Előlap!L2</f>
        <v>2</v>
      </c>
      <c r="O2" s="13">
        <f>+Előlap!M2</f>
        <v>0</v>
      </c>
      <c r="P2" s="14">
        <f>+Előlap!N2</f>
        <v>0</v>
      </c>
      <c r="Q2" s="72">
        <f>+Előlap!O2</f>
        <v>0</v>
      </c>
      <c r="R2" s="73">
        <f>+Előlap!P2</f>
        <v>0</v>
      </c>
      <c r="S2" s="72">
        <f>+Előlap!Q2</f>
        <v>1</v>
      </c>
      <c r="U2" s="16"/>
      <c r="V2" s="17"/>
      <c r="W2" s="18"/>
      <c r="X2" s="19"/>
    </row>
    <row r="3" spans="1:24" s="15" customFormat="1" ht="17.25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6"/>
      <c r="V3" s="17"/>
      <c r="W3" s="18"/>
      <c r="X3" s="19"/>
    </row>
    <row r="4" spans="1:24" s="15" customFormat="1" ht="17.25" customHeight="1" thickBot="1">
      <c r="A4" s="134" t="s">
        <v>29</v>
      </c>
      <c r="B4" s="135"/>
      <c r="C4" s="13">
        <f>+Előlap!A5</f>
        <v>0</v>
      </c>
      <c r="D4" s="14">
        <f>+Előlap!B5</f>
        <v>0</v>
      </c>
      <c r="E4" s="14" t="s">
        <v>80</v>
      </c>
      <c r="F4" s="14">
        <f>+Előlap!D5</f>
        <v>0</v>
      </c>
      <c r="G4" s="14">
        <f>+Előlap!E5</f>
        <v>0</v>
      </c>
      <c r="H4" s="14" t="s">
        <v>80</v>
      </c>
      <c r="I4" s="14">
        <f>+Előlap!G5</f>
        <v>0</v>
      </c>
      <c r="J4" s="14">
        <f>+Előlap!H5</f>
        <v>0</v>
      </c>
      <c r="K4" s="14">
        <f>+Előlap!I5</f>
        <v>0</v>
      </c>
      <c r="L4" s="14">
        <f>+Előlap!J5</f>
        <v>0</v>
      </c>
      <c r="M4" s="14">
        <f>+Előlap!K5</f>
        <v>0</v>
      </c>
      <c r="N4" s="72">
        <f>+Előlap!L5</f>
        <v>0</v>
      </c>
      <c r="O4" s="200"/>
      <c r="P4" s="199"/>
      <c r="Q4" s="200"/>
      <c r="R4" s="20">
        <v>3</v>
      </c>
      <c r="S4" s="21">
        <v>1</v>
      </c>
      <c r="U4" s="16"/>
      <c r="V4" s="17"/>
      <c r="W4" s="18"/>
      <c r="X4" s="19"/>
    </row>
    <row r="5" spans="1:24" s="26" customFormat="1" ht="38.25" customHeight="1">
      <c r="A5" s="158" t="s">
        <v>89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2"/>
      <c r="V5" s="23"/>
      <c r="W5" s="24"/>
      <c r="X5" s="25"/>
    </row>
    <row r="6" spans="1:24" s="26" customFormat="1" ht="16.5" customHeight="1">
      <c r="A6" s="158" t="s">
        <v>36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22"/>
      <c r="V6" s="23"/>
      <c r="W6" s="24"/>
      <c r="X6" s="25"/>
    </row>
    <row r="7" spans="1:24" s="26" customFormat="1" ht="16.5" customHeight="1">
      <c r="A7" s="158" t="s">
        <v>106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22"/>
      <c r="V7" s="23"/>
      <c r="W7" s="24"/>
      <c r="X7" s="25"/>
    </row>
    <row r="8" spans="1:24" s="26" customFormat="1" ht="34.5" customHeight="1">
      <c r="A8" s="133" t="s">
        <v>88</v>
      </c>
      <c r="B8" s="133"/>
      <c r="C8" s="133"/>
      <c r="D8" s="133"/>
      <c r="E8" s="133"/>
      <c r="F8" s="237">
        <f>+Eredménykimutatás!F8</f>
        <v>41274</v>
      </c>
      <c r="G8" s="238"/>
      <c r="H8" s="238"/>
      <c r="I8" s="238"/>
      <c r="J8" s="238"/>
      <c r="K8" s="238"/>
      <c r="L8" s="238"/>
      <c r="M8" s="238"/>
      <c r="N8" s="133" t="s">
        <v>30</v>
      </c>
      <c r="O8" s="133"/>
      <c r="P8" s="133"/>
      <c r="Q8" s="133"/>
      <c r="R8" s="133"/>
      <c r="S8" s="133"/>
      <c r="T8" s="133"/>
      <c r="U8" s="27"/>
      <c r="V8" s="23"/>
      <c r="W8" s="24"/>
      <c r="X8" s="25"/>
    </row>
    <row r="9" spans="1:21" ht="29.25" customHeight="1" thickBot="1">
      <c r="A9" s="191" t="s">
        <v>31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4"/>
      <c r="U9" s="28"/>
    </row>
    <row r="10" spans="1:22" s="32" customFormat="1" ht="25.5">
      <c r="A10" s="31" t="s">
        <v>9</v>
      </c>
      <c r="B10" s="128" t="s">
        <v>32</v>
      </c>
      <c r="C10" s="129"/>
      <c r="D10" s="129"/>
      <c r="E10" s="129"/>
      <c r="F10" s="129"/>
      <c r="G10" s="129"/>
      <c r="H10" s="129"/>
      <c r="I10" s="129"/>
      <c r="J10" s="120"/>
      <c r="K10" s="152" t="s">
        <v>0</v>
      </c>
      <c r="L10" s="153"/>
      <c r="M10" s="154"/>
      <c r="N10" s="159" t="s">
        <v>1</v>
      </c>
      <c r="O10" s="160"/>
      <c r="P10" s="161"/>
      <c r="Q10" s="159" t="s">
        <v>2</v>
      </c>
      <c r="R10" s="160"/>
      <c r="S10" s="136"/>
      <c r="T10" s="194"/>
      <c r="V10" s="17"/>
    </row>
    <row r="11" spans="1:22" s="34" customFormat="1" ht="13.5" thickBot="1">
      <c r="A11" s="33" t="s">
        <v>3</v>
      </c>
      <c r="B11" s="121" t="s">
        <v>4</v>
      </c>
      <c r="C11" s="122"/>
      <c r="D11" s="122"/>
      <c r="E11" s="122"/>
      <c r="F11" s="122"/>
      <c r="G11" s="122"/>
      <c r="H11" s="122"/>
      <c r="I11" s="122"/>
      <c r="J11" s="123"/>
      <c r="K11" s="155" t="s">
        <v>5</v>
      </c>
      <c r="L11" s="156"/>
      <c r="M11" s="157"/>
      <c r="N11" s="162" t="s">
        <v>6</v>
      </c>
      <c r="O11" s="163"/>
      <c r="P11" s="164"/>
      <c r="Q11" s="162" t="s">
        <v>7</v>
      </c>
      <c r="R11" s="163"/>
      <c r="S11" s="137"/>
      <c r="T11" s="194"/>
      <c r="V11" s="29"/>
    </row>
    <row r="12" spans="1:20" s="36" customFormat="1" ht="18.75" customHeight="1" thickBot="1">
      <c r="A12" s="13" t="s">
        <v>13</v>
      </c>
      <c r="B12" s="205" t="s">
        <v>107</v>
      </c>
      <c r="C12" s="206"/>
      <c r="D12" s="206"/>
      <c r="E12" s="206"/>
      <c r="F12" s="206"/>
      <c r="G12" s="206"/>
      <c r="H12" s="206"/>
      <c r="I12" s="206"/>
      <c r="J12" s="207"/>
      <c r="K12" s="248">
        <f>SUM(K13+K15+K16+K17+K18+K19+K20)</f>
        <v>349</v>
      </c>
      <c r="L12" s="249"/>
      <c r="M12" s="250"/>
      <c r="N12" s="248">
        <f>SUM(N13+N15+N16+N17+N18+N19+N20)</f>
        <v>0</v>
      </c>
      <c r="O12" s="249"/>
      <c r="P12" s="250"/>
      <c r="Q12" s="248">
        <f>SUM(Q13+Q15+Q16+Q17+Q18+Q19+Q20)</f>
        <v>328</v>
      </c>
      <c r="R12" s="249"/>
      <c r="S12" s="272"/>
      <c r="T12" s="35"/>
    </row>
    <row r="13" spans="1:20" s="38" customFormat="1" ht="18.75" customHeight="1">
      <c r="A13" s="37" t="s">
        <v>16</v>
      </c>
      <c r="B13" s="215" t="s">
        <v>108</v>
      </c>
      <c r="C13" s="216"/>
      <c r="D13" s="216"/>
      <c r="E13" s="216"/>
      <c r="F13" s="216"/>
      <c r="G13" s="216"/>
      <c r="H13" s="216"/>
      <c r="I13" s="216"/>
      <c r="J13" s="217"/>
      <c r="K13" s="269">
        <v>80</v>
      </c>
      <c r="L13" s="270"/>
      <c r="M13" s="271"/>
      <c r="N13" s="269"/>
      <c r="O13" s="270"/>
      <c r="P13" s="271"/>
      <c r="Q13" s="273">
        <v>80</v>
      </c>
      <c r="R13" s="274"/>
      <c r="S13" s="275"/>
      <c r="T13" s="17"/>
    </row>
    <row r="14" spans="1:20" s="38" customFormat="1" ht="29.25" customHeight="1">
      <c r="A14" s="39" t="s">
        <v>17</v>
      </c>
      <c r="B14" s="266" t="s">
        <v>109</v>
      </c>
      <c r="C14" s="267"/>
      <c r="D14" s="267"/>
      <c r="E14" s="267"/>
      <c r="F14" s="267"/>
      <c r="G14" s="267"/>
      <c r="H14" s="267"/>
      <c r="I14" s="267"/>
      <c r="J14" s="268"/>
      <c r="K14" s="242"/>
      <c r="L14" s="243"/>
      <c r="M14" s="244"/>
      <c r="N14" s="242"/>
      <c r="O14" s="243"/>
      <c r="P14" s="244"/>
      <c r="Q14" s="242"/>
      <c r="R14" s="243"/>
      <c r="S14" s="257"/>
      <c r="T14" s="17"/>
    </row>
    <row r="15" spans="1:20" s="38" customFormat="1" ht="29.25" customHeight="1">
      <c r="A15" s="39" t="s">
        <v>23</v>
      </c>
      <c r="B15" s="239" t="s">
        <v>133</v>
      </c>
      <c r="C15" s="240"/>
      <c r="D15" s="240"/>
      <c r="E15" s="240"/>
      <c r="F15" s="240"/>
      <c r="G15" s="240"/>
      <c r="H15" s="240"/>
      <c r="I15" s="240"/>
      <c r="J15" s="241"/>
      <c r="K15" s="242"/>
      <c r="L15" s="243"/>
      <c r="M15" s="244"/>
      <c r="N15" s="242"/>
      <c r="O15" s="243"/>
      <c r="P15" s="244"/>
      <c r="Q15" s="242"/>
      <c r="R15" s="243"/>
      <c r="S15" s="257"/>
      <c r="T15" s="17"/>
    </row>
    <row r="16" spans="1:20" s="38" customFormat="1" ht="18.75" customHeight="1">
      <c r="A16" s="39" t="s">
        <v>24</v>
      </c>
      <c r="B16" s="239" t="s">
        <v>110</v>
      </c>
      <c r="C16" s="240"/>
      <c r="D16" s="240"/>
      <c r="E16" s="240"/>
      <c r="F16" s="240"/>
      <c r="G16" s="240"/>
      <c r="H16" s="240"/>
      <c r="I16" s="240"/>
      <c r="J16" s="241"/>
      <c r="K16" s="242"/>
      <c r="L16" s="243"/>
      <c r="M16" s="244"/>
      <c r="N16" s="242"/>
      <c r="O16" s="243"/>
      <c r="P16" s="244"/>
      <c r="Q16" s="242"/>
      <c r="R16" s="243"/>
      <c r="S16" s="257"/>
      <c r="T16" s="17"/>
    </row>
    <row r="17" spans="1:20" s="38" customFormat="1" ht="18.75" customHeight="1">
      <c r="A17" s="39" t="s">
        <v>111</v>
      </c>
      <c r="B17" s="239" t="s">
        <v>112</v>
      </c>
      <c r="C17" s="261"/>
      <c r="D17" s="261"/>
      <c r="E17" s="261"/>
      <c r="F17" s="261"/>
      <c r="G17" s="261"/>
      <c r="H17" s="261"/>
      <c r="I17" s="261"/>
      <c r="J17" s="262"/>
      <c r="K17" s="242">
        <v>0</v>
      </c>
      <c r="L17" s="243"/>
      <c r="M17" s="244"/>
      <c r="N17" s="242"/>
      <c r="O17" s="243"/>
      <c r="P17" s="244"/>
      <c r="Q17" s="263">
        <v>269</v>
      </c>
      <c r="R17" s="264"/>
      <c r="S17" s="265"/>
      <c r="T17" s="17"/>
    </row>
    <row r="18" spans="1:20" s="38" customFormat="1" ht="18.75" customHeight="1">
      <c r="A18" s="39" t="s">
        <v>113</v>
      </c>
      <c r="B18" s="239" t="s">
        <v>114</v>
      </c>
      <c r="C18" s="240"/>
      <c r="D18" s="240"/>
      <c r="E18" s="240"/>
      <c r="F18" s="240"/>
      <c r="G18" s="240"/>
      <c r="H18" s="240"/>
      <c r="I18" s="240"/>
      <c r="J18" s="241"/>
      <c r="K18" s="242"/>
      <c r="L18" s="243"/>
      <c r="M18" s="244"/>
      <c r="N18" s="242"/>
      <c r="O18" s="243"/>
      <c r="P18" s="244"/>
      <c r="Q18" s="242"/>
      <c r="R18" s="243"/>
      <c r="S18" s="257"/>
      <c r="T18" s="17"/>
    </row>
    <row r="19" spans="1:20" s="38" customFormat="1" ht="18.75" customHeight="1">
      <c r="A19" s="39" t="s">
        <v>115</v>
      </c>
      <c r="B19" s="239" t="s">
        <v>116</v>
      </c>
      <c r="C19" s="240"/>
      <c r="D19" s="240"/>
      <c r="E19" s="240"/>
      <c r="F19" s="240"/>
      <c r="G19" s="240"/>
      <c r="H19" s="240"/>
      <c r="I19" s="240"/>
      <c r="J19" s="241"/>
      <c r="K19" s="242"/>
      <c r="L19" s="243"/>
      <c r="M19" s="244"/>
      <c r="N19" s="242"/>
      <c r="O19" s="243"/>
      <c r="P19" s="244"/>
      <c r="Q19" s="242"/>
      <c r="R19" s="243"/>
      <c r="S19" s="257"/>
      <c r="T19" s="17"/>
    </row>
    <row r="20" spans="1:20" s="38" customFormat="1" ht="18.75" customHeight="1" thickBot="1">
      <c r="A20" s="39" t="s">
        <v>117</v>
      </c>
      <c r="B20" s="239" t="s">
        <v>118</v>
      </c>
      <c r="C20" s="240"/>
      <c r="D20" s="240"/>
      <c r="E20" s="240"/>
      <c r="F20" s="240"/>
      <c r="G20" s="240"/>
      <c r="H20" s="240"/>
      <c r="I20" s="240"/>
      <c r="J20" s="241"/>
      <c r="K20" s="242">
        <v>269</v>
      </c>
      <c r="L20" s="243"/>
      <c r="M20" s="244"/>
      <c r="N20" s="242"/>
      <c r="O20" s="243"/>
      <c r="P20" s="244"/>
      <c r="Q20" s="245">
        <v>-21</v>
      </c>
      <c r="R20" s="246"/>
      <c r="S20" s="247"/>
      <c r="T20" s="17"/>
    </row>
    <row r="21" spans="1:20" s="36" customFormat="1" ht="18.75" customHeight="1" thickBot="1">
      <c r="A21" s="13" t="s">
        <v>119</v>
      </c>
      <c r="B21" s="205" t="s">
        <v>120</v>
      </c>
      <c r="C21" s="206"/>
      <c r="D21" s="206"/>
      <c r="E21" s="206"/>
      <c r="F21" s="206"/>
      <c r="G21" s="206"/>
      <c r="H21" s="206"/>
      <c r="I21" s="206"/>
      <c r="J21" s="207"/>
      <c r="K21" s="253"/>
      <c r="L21" s="254"/>
      <c r="M21" s="255"/>
      <c r="N21" s="253"/>
      <c r="O21" s="254"/>
      <c r="P21" s="255"/>
      <c r="Q21" s="253"/>
      <c r="R21" s="254"/>
      <c r="S21" s="256"/>
      <c r="T21" s="35"/>
    </row>
    <row r="22" spans="1:21" s="36" customFormat="1" ht="18.75" customHeight="1" thickBot="1">
      <c r="A22" s="13" t="s">
        <v>121</v>
      </c>
      <c r="B22" s="205" t="s">
        <v>122</v>
      </c>
      <c r="C22" s="206"/>
      <c r="D22" s="206"/>
      <c r="E22" s="206"/>
      <c r="F22" s="206"/>
      <c r="G22" s="206"/>
      <c r="H22" s="206"/>
      <c r="I22" s="206"/>
      <c r="J22" s="207"/>
      <c r="K22" s="248">
        <f>SUM(K23:M25)</f>
        <v>0</v>
      </c>
      <c r="L22" s="249"/>
      <c r="M22" s="250"/>
      <c r="N22" s="248">
        <f>SUM(N23:P25)</f>
        <v>0</v>
      </c>
      <c r="O22" s="249"/>
      <c r="P22" s="250"/>
      <c r="Q22" s="248">
        <f>SUM(Q23:S25)</f>
        <v>0</v>
      </c>
      <c r="R22" s="249"/>
      <c r="S22" s="250"/>
      <c r="T22" s="35"/>
      <c r="U22" s="36" t="s">
        <v>0</v>
      </c>
    </row>
    <row r="23" spans="1:23" s="38" customFormat="1" ht="18.75" customHeight="1">
      <c r="A23" s="39" t="s">
        <v>123</v>
      </c>
      <c r="B23" s="239" t="s">
        <v>124</v>
      </c>
      <c r="C23" s="240"/>
      <c r="D23" s="240"/>
      <c r="E23" s="240"/>
      <c r="F23" s="240"/>
      <c r="G23" s="240"/>
      <c r="H23" s="240"/>
      <c r="I23" s="240"/>
      <c r="J23" s="241"/>
      <c r="K23" s="242"/>
      <c r="L23" s="243"/>
      <c r="M23" s="244"/>
      <c r="N23" s="242"/>
      <c r="O23" s="243"/>
      <c r="P23" s="244"/>
      <c r="Q23" s="258"/>
      <c r="R23" s="259"/>
      <c r="S23" s="260"/>
      <c r="T23" s="17"/>
      <c r="U23" s="130"/>
      <c r="V23" s="173"/>
      <c r="W23" s="38" t="s">
        <v>225</v>
      </c>
    </row>
    <row r="24" spans="1:21" s="38" customFormat="1" ht="18.75" customHeight="1">
      <c r="A24" s="39" t="s">
        <v>125</v>
      </c>
      <c r="B24" s="239" t="s">
        <v>126</v>
      </c>
      <c r="C24" s="240"/>
      <c r="D24" s="240"/>
      <c r="E24" s="240"/>
      <c r="F24" s="240"/>
      <c r="G24" s="240"/>
      <c r="H24" s="240"/>
      <c r="I24" s="240"/>
      <c r="J24" s="241"/>
      <c r="K24" s="242"/>
      <c r="L24" s="243"/>
      <c r="M24" s="244"/>
      <c r="N24" s="242"/>
      <c r="O24" s="243"/>
      <c r="P24" s="244"/>
      <c r="Q24" s="242"/>
      <c r="R24" s="243"/>
      <c r="S24" s="257"/>
      <c r="T24" s="17"/>
      <c r="U24" s="38" t="s">
        <v>222</v>
      </c>
    </row>
    <row r="25" spans="1:23" s="38" customFormat="1" ht="18.75" customHeight="1" thickBot="1">
      <c r="A25" s="39" t="s">
        <v>127</v>
      </c>
      <c r="B25" s="239" t="s">
        <v>128</v>
      </c>
      <c r="C25" s="240"/>
      <c r="D25" s="240"/>
      <c r="E25" s="240"/>
      <c r="F25" s="240"/>
      <c r="G25" s="240"/>
      <c r="H25" s="240"/>
      <c r="I25" s="240"/>
      <c r="J25" s="241"/>
      <c r="K25" s="242"/>
      <c r="L25" s="243"/>
      <c r="M25" s="244"/>
      <c r="N25" s="242"/>
      <c r="O25" s="243"/>
      <c r="P25" s="244"/>
      <c r="Q25" s="245">
        <v>0</v>
      </c>
      <c r="R25" s="246"/>
      <c r="S25" s="247"/>
      <c r="T25" s="17"/>
      <c r="U25" s="130"/>
      <c r="V25" s="173"/>
      <c r="W25" s="38" t="s">
        <v>225</v>
      </c>
    </row>
    <row r="26" spans="1:20" s="36" customFormat="1" ht="18.75" customHeight="1" thickBot="1">
      <c r="A26" s="13" t="s">
        <v>129</v>
      </c>
      <c r="B26" s="205" t="s">
        <v>130</v>
      </c>
      <c r="C26" s="206"/>
      <c r="D26" s="206"/>
      <c r="E26" s="206"/>
      <c r="F26" s="206"/>
      <c r="G26" s="206"/>
      <c r="H26" s="206"/>
      <c r="I26" s="206"/>
      <c r="J26" s="207"/>
      <c r="K26" s="253"/>
      <c r="L26" s="254"/>
      <c r="M26" s="255"/>
      <c r="N26" s="253"/>
      <c r="O26" s="254"/>
      <c r="P26" s="255"/>
      <c r="Q26" s="253"/>
      <c r="R26" s="254"/>
      <c r="S26" s="256"/>
      <c r="T26" s="35"/>
    </row>
    <row r="27" spans="1:20" s="38" customFormat="1" ht="18.75" customHeight="1" thickBot="1">
      <c r="A27" s="40"/>
      <c r="B27" s="251"/>
      <c r="C27" s="251"/>
      <c r="D27" s="251"/>
      <c r="E27" s="251"/>
      <c r="F27" s="251"/>
      <c r="G27" s="251"/>
      <c r="H27" s="251"/>
      <c r="I27" s="251"/>
      <c r="J27" s="251"/>
      <c r="K27" s="252"/>
      <c r="L27" s="252"/>
      <c r="M27" s="252"/>
      <c r="N27" s="252"/>
      <c r="O27" s="252"/>
      <c r="P27" s="252"/>
      <c r="Q27" s="252"/>
      <c r="R27" s="252"/>
      <c r="S27" s="252"/>
      <c r="T27" s="17"/>
    </row>
    <row r="28" spans="1:20" s="36" customFormat="1" ht="29.25" customHeight="1" thickBot="1">
      <c r="A28" s="41" t="s">
        <v>131</v>
      </c>
      <c r="B28" s="205" t="s">
        <v>132</v>
      </c>
      <c r="C28" s="206"/>
      <c r="D28" s="206"/>
      <c r="E28" s="206"/>
      <c r="F28" s="206"/>
      <c r="G28" s="206"/>
      <c r="H28" s="206"/>
      <c r="I28" s="206"/>
      <c r="J28" s="207"/>
      <c r="K28" s="248">
        <f>SUM(K12+K21+K22+K26)</f>
        <v>349</v>
      </c>
      <c r="L28" s="249"/>
      <c r="M28" s="250"/>
      <c r="N28" s="248">
        <f>SUM(N12+N21+N22+N26)</f>
        <v>0</v>
      </c>
      <c r="O28" s="249"/>
      <c r="P28" s="250"/>
      <c r="Q28" s="248">
        <f>SUM(Q12+Q21+Q22+Q26)</f>
        <v>328</v>
      </c>
      <c r="R28" s="249"/>
      <c r="S28" s="250"/>
      <c r="T28" s="42"/>
    </row>
    <row r="29" spans="1:20" s="36" customFormat="1" ht="148.5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35"/>
    </row>
    <row r="30" spans="1:23" s="46" customFormat="1" ht="15.75">
      <c r="A30" s="43" t="s">
        <v>87</v>
      </c>
      <c r="B30" s="198" t="str">
        <f>+Előlap!C13</f>
        <v>Budapest, 2013.05.14.</v>
      </c>
      <c r="C30" s="198"/>
      <c r="D30" s="198"/>
      <c r="E30" s="198"/>
      <c r="F30" s="198"/>
      <c r="G30" s="198"/>
      <c r="H30" s="195" t="s">
        <v>33</v>
      </c>
      <c r="I30" s="195"/>
      <c r="J30" s="195"/>
      <c r="K30" s="197"/>
      <c r="L30" s="197"/>
      <c r="M30" s="197"/>
      <c r="N30" s="197"/>
      <c r="O30" s="197"/>
      <c r="P30" s="197"/>
      <c r="Q30" s="197"/>
      <c r="R30" s="197"/>
      <c r="S30" s="197"/>
      <c r="T30" s="196"/>
      <c r="U30" s="44"/>
      <c r="V30" s="45"/>
      <c r="W30" s="44"/>
    </row>
    <row r="31" spans="1:22" s="47" customFormat="1" ht="22.5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6" t="s">
        <v>86</v>
      </c>
      <c r="L31" s="196"/>
      <c r="M31" s="196"/>
      <c r="N31" s="196"/>
      <c r="O31" s="196"/>
      <c r="P31" s="196"/>
      <c r="Q31" s="196"/>
      <c r="R31" s="196"/>
      <c r="S31" s="196"/>
      <c r="T31" s="196"/>
      <c r="V31" s="48"/>
    </row>
    <row r="32" spans="1:22" s="15" customFormat="1" ht="12.75">
      <c r="A32" s="16"/>
      <c r="B32" s="16"/>
      <c r="T32" s="49"/>
      <c r="U32" s="49"/>
      <c r="V32" s="17"/>
    </row>
    <row r="33" spans="1:22" s="15" customFormat="1" ht="12.75">
      <c r="A33" s="16"/>
      <c r="B33" s="16"/>
      <c r="T33" s="49"/>
      <c r="U33" s="49"/>
      <c r="V33" s="17"/>
    </row>
    <row r="34" spans="1:22" s="15" customFormat="1" ht="12.75">
      <c r="A34" s="16"/>
      <c r="B34" s="16"/>
      <c r="T34" s="49"/>
      <c r="U34" s="49"/>
      <c r="V34" s="17"/>
    </row>
    <row r="35" spans="1:22" s="15" customFormat="1" ht="12.75">
      <c r="A35" s="16"/>
      <c r="B35" s="16"/>
      <c r="T35" s="49"/>
      <c r="U35" s="49"/>
      <c r="V35" s="17"/>
    </row>
    <row r="36" spans="1:22" s="15" customFormat="1" ht="12.75">
      <c r="A36" s="16"/>
      <c r="B36" s="16"/>
      <c r="T36" s="49"/>
      <c r="U36" s="49"/>
      <c r="V36" s="17"/>
    </row>
    <row r="37" spans="1:22" s="15" customFormat="1" ht="12.75">
      <c r="A37" s="16"/>
      <c r="B37" s="16"/>
      <c r="T37" s="49"/>
      <c r="U37" s="49"/>
      <c r="V37" s="17"/>
    </row>
    <row r="38" spans="1:22" s="15" customFormat="1" ht="12.75">
      <c r="A38" s="16"/>
      <c r="B38" s="16"/>
      <c r="T38" s="49"/>
      <c r="U38" s="49"/>
      <c r="V38" s="17"/>
    </row>
    <row r="39" spans="1:22" s="15" customFormat="1" ht="12.75">
      <c r="A39" s="16"/>
      <c r="B39" s="16"/>
      <c r="T39" s="49"/>
      <c r="U39" s="49"/>
      <c r="V39" s="17"/>
    </row>
    <row r="40" spans="1:22" s="15" customFormat="1" ht="12.75">
      <c r="A40" s="16"/>
      <c r="B40" s="16"/>
      <c r="T40" s="49"/>
      <c r="U40" s="49"/>
      <c r="V40" s="17"/>
    </row>
    <row r="41" spans="1:22" s="15" customFormat="1" ht="12.75">
      <c r="A41" s="16"/>
      <c r="B41" s="16"/>
      <c r="T41" s="49"/>
      <c r="U41" s="49"/>
      <c r="V41" s="17"/>
    </row>
    <row r="42" spans="1:22" s="15" customFormat="1" ht="12.75">
      <c r="A42" s="16"/>
      <c r="B42" s="16"/>
      <c r="T42" s="49"/>
      <c r="U42" s="49"/>
      <c r="V42" s="17"/>
    </row>
    <row r="43" spans="1:22" s="15" customFormat="1" ht="12.75">
      <c r="A43" s="16"/>
      <c r="B43" s="16"/>
      <c r="T43" s="49"/>
      <c r="U43" s="49"/>
      <c r="V43" s="17"/>
    </row>
    <row r="44" spans="1:22" s="15" customFormat="1" ht="12.75">
      <c r="A44" s="16"/>
      <c r="B44" s="16"/>
      <c r="T44" s="49"/>
      <c r="U44" s="49"/>
      <c r="V44" s="17"/>
    </row>
    <row r="45" spans="1:22" s="15" customFormat="1" ht="12.75">
      <c r="A45" s="16"/>
      <c r="B45" s="16"/>
      <c r="T45" s="49"/>
      <c r="U45" s="49"/>
      <c r="V45" s="17"/>
    </row>
    <row r="46" spans="1:22" s="15" customFormat="1" ht="12.75">
      <c r="A46" s="16"/>
      <c r="B46" s="16"/>
      <c r="T46" s="49"/>
      <c r="U46" s="49"/>
      <c r="V46" s="17"/>
    </row>
    <row r="47" spans="1:22" s="15" customFormat="1" ht="12.75">
      <c r="A47" s="16"/>
      <c r="B47" s="16"/>
      <c r="T47" s="49"/>
      <c r="U47" s="49"/>
      <c r="V47" s="17"/>
    </row>
    <row r="48" spans="1:22" s="15" customFormat="1" ht="12.75">
      <c r="A48" s="16"/>
      <c r="B48" s="16"/>
      <c r="T48" s="49"/>
      <c r="U48" s="49"/>
      <c r="V48" s="17"/>
    </row>
    <row r="49" spans="1:22" s="15" customFormat="1" ht="12.75">
      <c r="A49" s="16"/>
      <c r="B49" s="16"/>
      <c r="T49" s="49"/>
      <c r="U49" s="49"/>
      <c r="V49" s="17"/>
    </row>
    <row r="50" spans="1:22" s="15" customFormat="1" ht="12.75">
      <c r="A50" s="16"/>
      <c r="B50" s="16"/>
      <c r="T50" s="49"/>
      <c r="U50" s="49"/>
      <c r="V50" s="17"/>
    </row>
    <row r="51" spans="1:22" s="15" customFormat="1" ht="12.75">
      <c r="A51" s="16"/>
      <c r="B51" s="16"/>
      <c r="T51" s="49"/>
      <c r="U51" s="49"/>
      <c r="V51" s="17"/>
    </row>
    <row r="52" spans="1:22" s="15" customFormat="1" ht="12.75">
      <c r="A52" s="16"/>
      <c r="B52" s="16"/>
      <c r="T52" s="49"/>
      <c r="U52" s="49"/>
      <c r="V52" s="17"/>
    </row>
    <row r="53" spans="1:22" s="15" customFormat="1" ht="12.75">
      <c r="A53" s="16"/>
      <c r="B53" s="16"/>
      <c r="T53" s="49"/>
      <c r="U53" s="49"/>
      <c r="V53" s="17"/>
    </row>
    <row r="54" spans="1:22" s="15" customFormat="1" ht="12.75">
      <c r="A54" s="16"/>
      <c r="B54" s="16"/>
      <c r="T54" s="49"/>
      <c r="U54" s="49"/>
      <c r="V54" s="17"/>
    </row>
    <row r="55" spans="1:22" s="15" customFormat="1" ht="12.75">
      <c r="A55" s="16"/>
      <c r="B55" s="16"/>
      <c r="T55" s="49"/>
      <c r="U55" s="49"/>
      <c r="V55" s="17"/>
    </row>
    <row r="56" spans="1:22" s="15" customFormat="1" ht="12.75">
      <c r="A56" s="16"/>
      <c r="B56" s="16"/>
      <c r="T56" s="49"/>
      <c r="U56" s="49"/>
      <c r="V56" s="17"/>
    </row>
    <row r="57" spans="1:22" s="15" customFormat="1" ht="12.75">
      <c r="A57" s="16"/>
      <c r="B57" s="16"/>
      <c r="T57" s="49"/>
      <c r="U57" s="49"/>
      <c r="V57" s="17"/>
    </row>
    <row r="58" spans="1:22" s="15" customFormat="1" ht="12.75">
      <c r="A58" s="16"/>
      <c r="B58" s="16"/>
      <c r="T58" s="49"/>
      <c r="U58" s="49"/>
      <c r="V58" s="17"/>
    </row>
    <row r="59" spans="1:22" s="15" customFormat="1" ht="12.75">
      <c r="A59" s="16"/>
      <c r="B59" s="16"/>
      <c r="T59" s="49"/>
      <c r="U59" s="49"/>
      <c r="V59" s="17"/>
    </row>
    <row r="60" spans="1:22" s="15" customFormat="1" ht="12.75">
      <c r="A60" s="16"/>
      <c r="B60" s="16"/>
      <c r="T60" s="49"/>
      <c r="U60" s="49"/>
      <c r="V60" s="17"/>
    </row>
    <row r="61" spans="1:22" s="15" customFormat="1" ht="12.75">
      <c r="A61" s="16"/>
      <c r="B61" s="16"/>
      <c r="T61" s="49"/>
      <c r="U61" s="49"/>
      <c r="V61" s="17"/>
    </row>
    <row r="62" spans="1:22" s="15" customFormat="1" ht="12.75">
      <c r="A62" s="16"/>
      <c r="B62" s="16"/>
      <c r="T62" s="49"/>
      <c r="U62" s="49"/>
      <c r="V62" s="17"/>
    </row>
    <row r="63" spans="1:22" s="15" customFormat="1" ht="12.75">
      <c r="A63" s="16"/>
      <c r="B63" s="16"/>
      <c r="T63" s="49"/>
      <c r="U63" s="49"/>
      <c r="V63" s="17"/>
    </row>
    <row r="64" spans="1:22" s="15" customFormat="1" ht="12.75">
      <c r="A64" s="16"/>
      <c r="B64" s="16"/>
      <c r="T64" s="49"/>
      <c r="U64" s="49"/>
      <c r="V64" s="17"/>
    </row>
    <row r="65" spans="1:22" s="15" customFormat="1" ht="12.75">
      <c r="A65" s="16"/>
      <c r="B65" s="16"/>
      <c r="T65" s="49"/>
      <c r="U65" s="49"/>
      <c r="V65" s="17"/>
    </row>
    <row r="66" spans="1:22" s="15" customFormat="1" ht="12.75">
      <c r="A66" s="16"/>
      <c r="B66" s="16"/>
      <c r="T66" s="49"/>
      <c r="U66" s="49"/>
      <c r="V66" s="17"/>
    </row>
    <row r="67" spans="1:22" s="15" customFormat="1" ht="12.75">
      <c r="A67" s="16"/>
      <c r="B67" s="16"/>
      <c r="T67" s="49"/>
      <c r="U67" s="49"/>
      <c r="V67" s="17"/>
    </row>
    <row r="68" spans="1:22" s="15" customFormat="1" ht="12.75">
      <c r="A68" s="16"/>
      <c r="B68" s="16"/>
      <c r="T68" s="49"/>
      <c r="U68" s="49"/>
      <c r="V68" s="17"/>
    </row>
    <row r="69" spans="1:22" s="15" customFormat="1" ht="12.75">
      <c r="A69" s="16"/>
      <c r="B69" s="16"/>
      <c r="T69" s="49"/>
      <c r="U69" s="49"/>
      <c r="V69" s="17"/>
    </row>
    <row r="70" spans="1:22" s="15" customFormat="1" ht="12.75">
      <c r="A70" s="16"/>
      <c r="B70" s="16"/>
      <c r="T70" s="49"/>
      <c r="U70" s="49"/>
      <c r="V70" s="17"/>
    </row>
    <row r="71" spans="1:22" s="15" customFormat="1" ht="12.75">
      <c r="A71" s="16"/>
      <c r="B71" s="16"/>
      <c r="T71" s="49"/>
      <c r="U71" s="49"/>
      <c r="V71" s="17"/>
    </row>
    <row r="72" spans="1:22" s="15" customFormat="1" ht="12.75">
      <c r="A72" s="16"/>
      <c r="B72" s="16"/>
      <c r="T72" s="49"/>
      <c r="U72" s="49"/>
      <c r="V72" s="17"/>
    </row>
    <row r="73" spans="1:22" s="15" customFormat="1" ht="12.75">
      <c r="A73" s="16"/>
      <c r="B73" s="16"/>
      <c r="T73" s="49"/>
      <c r="U73" s="49"/>
      <c r="V73" s="17"/>
    </row>
    <row r="74" spans="1:22" s="15" customFormat="1" ht="12.75">
      <c r="A74" s="16"/>
      <c r="B74" s="16"/>
      <c r="T74" s="49"/>
      <c r="U74" s="49"/>
      <c r="V74" s="17"/>
    </row>
    <row r="75" spans="1:22" s="15" customFormat="1" ht="12.75">
      <c r="A75" s="16"/>
      <c r="B75" s="16"/>
      <c r="T75" s="49"/>
      <c r="U75" s="49"/>
      <c r="V75" s="17"/>
    </row>
    <row r="76" spans="1:22" s="15" customFormat="1" ht="12.75">
      <c r="A76" s="16"/>
      <c r="B76" s="16"/>
      <c r="T76" s="49"/>
      <c r="U76" s="49"/>
      <c r="V76" s="17"/>
    </row>
    <row r="77" spans="1:22" s="15" customFormat="1" ht="12.75">
      <c r="A77" s="16"/>
      <c r="B77" s="16"/>
      <c r="T77" s="49"/>
      <c r="U77" s="49"/>
      <c r="V77" s="17"/>
    </row>
    <row r="78" spans="1:22" s="15" customFormat="1" ht="12.75">
      <c r="A78" s="16"/>
      <c r="B78" s="16"/>
      <c r="T78" s="49"/>
      <c r="U78" s="49"/>
      <c r="V78" s="17"/>
    </row>
    <row r="79" spans="1:22" s="15" customFormat="1" ht="12.75">
      <c r="A79" s="16"/>
      <c r="B79" s="16"/>
      <c r="T79" s="49"/>
      <c r="U79" s="49"/>
      <c r="V79" s="17"/>
    </row>
    <row r="80" spans="1:22" s="15" customFormat="1" ht="12.75">
      <c r="A80" s="16"/>
      <c r="B80" s="16"/>
      <c r="T80" s="49"/>
      <c r="U80" s="49"/>
      <c r="V80" s="17"/>
    </row>
    <row r="81" spans="1:22" s="15" customFormat="1" ht="12.75">
      <c r="A81" s="16"/>
      <c r="B81" s="16"/>
      <c r="T81" s="49"/>
      <c r="U81" s="49"/>
      <c r="V81" s="17"/>
    </row>
    <row r="82" spans="1:22" s="15" customFormat="1" ht="12.75">
      <c r="A82" s="16"/>
      <c r="B82" s="16"/>
      <c r="T82" s="49"/>
      <c r="U82" s="49"/>
      <c r="V82" s="17"/>
    </row>
    <row r="83" spans="1:22" s="15" customFormat="1" ht="12.75">
      <c r="A83" s="16"/>
      <c r="B83" s="16"/>
      <c r="T83" s="49"/>
      <c r="U83" s="49"/>
      <c r="V83" s="17"/>
    </row>
    <row r="84" spans="1:22" s="15" customFormat="1" ht="12.75">
      <c r="A84" s="16"/>
      <c r="B84" s="16"/>
      <c r="T84" s="49"/>
      <c r="U84" s="49"/>
      <c r="V84" s="17"/>
    </row>
    <row r="85" spans="1:22" s="15" customFormat="1" ht="12.75">
      <c r="A85" s="16"/>
      <c r="B85" s="16"/>
      <c r="T85" s="49"/>
      <c r="U85" s="49"/>
      <c r="V85" s="17"/>
    </row>
    <row r="86" spans="1:22" s="15" customFormat="1" ht="12.75">
      <c r="A86" s="16"/>
      <c r="B86" s="16"/>
      <c r="T86" s="49"/>
      <c r="U86" s="49"/>
      <c r="V86" s="17"/>
    </row>
    <row r="87" spans="3:21" ht="12.7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49"/>
      <c r="U87" s="49"/>
    </row>
    <row r="88" spans="3:21" ht="12.7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U88" s="49"/>
    </row>
  </sheetData>
  <sheetProtection/>
  <mergeCells count="98">
    <mergeCell ref="A1:T1"/>
    <mergeCell ref="A29:S29"/>
    <mergeCell ref="A8:E8"/>
    <mergeCell ref="A2:B2"/>
    <mergeCell ref="Q10:S10"/>
    <mergeCell ref="Q11:S11"/>
    <mergeCell ref="B10:J10"/>
    <mergeCell ref="B11:J11"/>
    <mergeCell ref="K10:M10"/>
    <mergeCell ref="K11:M11"/>
    <mergeCell ref="Q14:S14"/>
    <mergeCell ref="A7:T7"/>
    <mergeCell ref="A6:T6"/>
    <mergeCell ref="K13:M13"/>
    <mergeCell ref="N13:P13"/>
    <mergeCell ref="N10:P10"/>
    <mergeCell ref="N11:P11"/>
    <mergeCell ref="Q12:S12"/>
    <mergeCell ref="Q13:S13"/>
    <mergeCell ref="B12:J12"/>
    <mergeCell ref="N12:P12"/>
    <mergeCell ref="B13:J13"/>
    <mergeCell ref="B15:J15"/>
    <mergeCell ref="K15:M15"/>
    <mergeCell ref="N15:P15"/>
    <mergeCell ref="B14:J14"/>
    <mergeCell ref="K14:M14"/>
    <mergeCell ref="N14:P14"/>
    <mergeCell ref="K12:M12"/>
    <mergeCell ref="Q15:S15"/>
    <mergeCell ref="B16:J16"/>
    <mergeCell ref="K16:M16"/>
    <mergeCell ref="N16:P16"/>
    <mergeCell ref="Q16:S16"/>
    <mergeCell ref="B17:J17"/>
    <mergeCell ref="K17:M17"/>
    <mergeCell ref="N17:P17"/>
    <mergeCell ref="Q17:S17"/>
    <mergeCell ref="B18:J18"/>
    <mergeCell ref="K18:M18"/>
    <mergeCell ref="N18:P18"/>
    <mergeCell ref="Q18:S18"/>
    <mergeCell ref="B19:J19"/>
    <mergeCell ref="K19:M19"/>
    <mergeCell ref="N19:P19"/>
    <mergeCell ref="Q19:S19"/>
    <mergeCell ref="B20:J20"/>
    <mergeCell ref="K20:M20"/>
    <mergeCell ref="N20:P20"/>
    <mergeCell ref="Q20:S20"/>
    <mergeCell ref="B21:J21"/>
    <mergeCell ref="K21:M21"/>
    <mergeCell ref="N21:P21"/>
    <mergeCell ref="Q21:S21"/>
    <mergeCell ref="B22:J22"/>
    <mergeCell ref="K22:M22"/>
    <mergeCell ref="N22:P22"/>
    <mergeCell ref="Q22:S22"/>
    <mergeCell ref="B23:J23"/>
    <mergeCell ref="K23:M23"/>
    <mergeCell ref="N23:P23"/>
    <mergeCell ref="Q23:S23"/>
    <mergeCell ref="B24:J24"/>
    <mergeCell ref="K24:M24"/>
    <mergeCell ref="N24:P24"/>
    <mergeCell ref="Q24:S24"/>
    <mergeCell ref="B26:J26"/>
    <mergeCell ref="K26:M26"/>
    <mergeCell ref="N26:P26"/>
    <mergeCell ref="Q26:S26"/>
    <mergeCell ref="B27:J27"/>
    <mergeCell ref="K27:M27"/>
    <mergeCell ref="N27:P27"/>
    <mergeCell ref="Q27:S27"/>
    <mergeCell ref="B28:J28"/>
    <mergeCell ref="K28:M28"/>
    <mergeCell ref="N28:P28"/>
    <mergeCell ref="Q28:S28"/>
    <mergeCell ref="B30:G30"/>
    <mergeCell ref="A31:J31"/>
    <mergeCell ref="A9:S9"/>
    <mergeCell ref="N8:T8"/>
    <mergeCell ref="F8:M8"/>
    <mergeCell ref="T9:T11"/>
    <mergeCell ref="H30:J30"/>
    <mergeCell ref="T30:T31"/>
    <mergeCell ref="K31:S31"/>
    <mergeCell ref="K30:S30"/>
    <mergeCell ref="U25:V25"/>
    <mergeCell ref="U23:V23"/>
    <mergeCell ref="A5:T5"/>
    <mergeCell ref="A3:T3"/>
    <mergeCell ref="O4:Q4"/>
    <mergeCell ref="A4:B4"/>
    <mergeCell ref="B25:J25"/>
    <mergeCell ref="K25:M25"/>
    <mergeCell ref="N25:P25"/>
    <mergeCell ref="Q25:S25"/>
  </mergeCells>
  <printOptions horizontalCentered="1"/>
  <pageMargins left="0.3937007874015748" right="0.1968503937007874" top="0.4724409448818898" bottom="0.7086614173228347" header="0.275590551181102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4"/>
  <sheetViews>
    <sheetView showGridLines="0" zoomScalePageLayoutView="0" workbookViewId="0" topLeftCell="A1">
      <selection activeCell="I142" sqref="I142"/>
    </sheetView>
  </sheetViews>
  <sheetFormatPr defaultColWidth="9.00390625" defaultRowHeight="12.75"/>
  <cols>
    <col min="1" max="2" width="9.125" style="79" customWidth="1"/>
    <col min="3" max="3" width="7.375" style="79" customWidth="1"/>
    <col min="4" max="4" width="2.625" style="79" bestFit="1" customWidth="1"/>
    <col min="5" max="5" width="12.625" style="79" bestFit="1" customWidth="1"/>
    <col min="6" max="6" width="9.125" style="79" customWidth="1"/>
    <col min="7" max="7" width="10.25390625" style="79" customWidth="1"/>
    <col min="8" max="8" width="3.125" style="79" customWidth="1"/>
    <col min="9" max="9" width="12.25390625" style="79" bestFit="1" customWidth="1"/>
    <col min="10" max="10" width="2.625" style="79" bestFit="1" customWidth="1"/>
    <col min="11" max="11" width="13.75390625" style="79" bestFit="1" customWidth="1"/>
    <col min="12" max="12" width="9.375" style="79" bestFit="1" customWidth="1"/>
    <col min="13" max="16384" width="9.125" style="79" customWidth="1"/>
  </cols>
  <sheetData>
    <row r="1" spans="1:12" s="75" customFormat="1" ht="15.75">
      <c r="A1" s="289" t="s">
        <v>142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3" s="77" customFormat="1" ht="15.75">
      <c r="A2" s="289" t="s">
        <v>143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76"/>
    </row>
    <row r="3" spans="1:12" s="90" customFormat="1" ht="18.75" customHeight="1">
      <c r="A3" s="291" t="s">
        <v>144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="75" customFormat="1" ht="35.25" customHeight="1">
      <c r="A4" s="75" t="s">
        <v>145</v>
      </c>
    </row>
    <row r="6" spans="1:12" ht="12.75">
      <c r="A6" s="279" t="s">
        <v>146</v>
      </c>
      <c r="B6" s="279"/>
      <c r="C6" s="279"/>
      <c r="D6" s="284" t="s">
        <v>147</v>
      </c>
      <c r="E6" s="293" t="s">
        <v>148</v>
      </c>
      <c r="F6" s="293"/>
      <c r="G6" s="293"/>
      <c r="H6" s="284" t="s">
        <v>147</v>
      </c>
      <c r="I6" s="80">
        <f>+Eszközök!Q12</f>
        <v>0</v>
      </c>
      <c r="J6" s="284" t="s">
        <v>147</v>
      </c>
      <c r="K6" s="290">
        <f>SUM(I6/I7)</f>
        <v>0</v>
      </c>
      <c r="L6" s="283" t="s">
        <v>149</v>
      </c>
    </row>
    <row r="7" spans="1:12" ht="12.75">
      <c r="A7" s="294" t="s">
        <v>150</v>
      </c>
      <c r="B7" s="294"/>
      <c r="C7" s="294"/>
      <c r="D7" s="283"/>
      <c r="E7" s="292" t="s">
        <v>151</v>
      </c>
      <c r="F7" s="292"/>
      <c r="G7" s="292"/>
      <c r="H7" s="283"/>
      <c r="I7" s="83">
        <f>+Eszközök!Q12+Eszközök!Q19+Eszközök!Q24</f>
        <v>328</v>
      </c>
      <c r="J7" s="283"/>
      <c r="K7" s="290"/>
      <c r="L7" s="283"/>
    </row>
    <row r="8" ht="17.25" customHeight="1"/>
    <row r="9" spans="1:12" ht="12.75">
      <c r="A9" s="279" t="s">
        <v>146</v>
      </c>
      <c r="B9" s="279"/>
      <c r="C9" s="279"/>
      <c r="D9" s="284" t="s">
        <v>147</v>
      </c>
      <c r="E9" s="293" t="s">
        <v>148</v>
      </c>
      <c r="F9" s="293"/>
      <c r="G9" s="293"/>
      <c r="H9" s="284" t="s">
        <v>147</v>
      </c>
      <c r="I9" s="80">
        <f>+Eszközök!K12</f>
        <v>0</v>
      </c>
      <c r="J9" s="284" t="s">
        <v>147</v>
      </c>
      <c r="K9" s="286">
        <f>SUM(I9/I10)</f>
        <v>0</v>
      </c>
      <c r="L9" s="283" t="s">
        <v>152</v>
      </c>
    </row>
    <row r="10" spans="1:12" ht="12.75">
      <c r="A10" s="294" t="s">
        <v>150</v>
      </c>
      <c r="B10" s="294"/>
      <c r="C10" s="294"/>
      <c r="D10" s="283"/>
      <c r="E10" s="292" t="s">
        <v>151</v>
      </c>
      <c r="F10" s="292"/>
      <c r="G10" s="292"/>
      <c r="H10" s="283"/>
      <c r="I10" s="83">
        <f>+Eszközök!K12+Eszközök!K19+Eszközök!K24</f>
        <v>349</v>
      </c>
      <c r="J10" s="283"/>
      <c r="K10" s="288"/>
      <c r="L10" s="283"/>
    </row>
    <row r="11" spans="1:12" ht="12.75">
      <c r="A11" s="82"/>
      <c r="B11" s="82"/>
      <c r="C11" s="82"/>
      <c r="D11" s="81"/>
      <c r="E11" s="78"/>
      <c r="F11" s="78"/>
      <c r="G11" s="78"/>
      <c r="H11" s="81"/>
      <c r="I11" s="83"/>
      <c r="J11" s="81"/>
      <c r="K11" s="84"/>
      <c r="L11" s="81"/>
    </row>
    <row r="12" spans="1:12" ht="12.75">
      <c r="A12" s="278" t="s">
        <v>236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</row>
    <row r="13" spans="1:12" ht="12.75">
      <c r="A13" s="278" t="s">
        <v>237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</row>
    <row r="14" s="75" customFormat="1" ht="30" customHeight="1">
      <c r="A14" s="75" t="s">
        <v>153</v>
      </c>
    </row>
    <row r="16" spans="1:12" ht="12.75">
      <c r="A16" s="279" t="s">
        <v>154</v>
      </c>
      <c r="B16" s="279"/>
      <c r="C16" s="279"/>
      <c r="D16" s="284" t="s">
        <v>147</v>
      </c>
      <c r="E16" s="293" t="s">
        <v>155</v>
      </c>
      <c r="F16" s="293"/>
      <c r="G16" s="293"/>
      <c r="H16" s="284" t="s">
        <v>147</v>
      </c>
      <c r="I16" s="80">
        <f>+Eszközök!Q19</f>
        <v>328</v>
      </c>
      <c r="J16" s="284" t="s">
        <v>147</v>
      </c>
      <c r="K16" s="286">
        <f>SUM(I16/I17)</f>
        <v>1</v>
      </c>
      <c r="L16" s="283" t="s">
        <v>149</v>
      </c>
    </row>
    <row r="17" spans="1:12" ht="12.75">
      <c r="A17" s="294" t="s">
        <v>150</v>
      </c>
      <c r="B17" s="294"/>
      <c r="C17" s="294"/>
      <c r="D17" s="283"/>
      <c r="E17" s="292" t="s">
        <v>151</v>
      </c>
      <c r="F17" s="292"/>
      <c r="G17" s="292"/>
      <c r="H17" s="283"/>
      <c r="I17" s="83">
        <f>+Eszközök!Q26</f>
        <v>328</v>
      </c>
      <c r="J17" s="283"/>
      <c r="K17" s="288"/>
      <c r="L17" s="283"/>
    </row>
    <row r="18" ht="17.25" customHeight="1"/>
    <row r="19" spans="1:12" ht="12.75">
      <c r="A19" s="279" t="s">
        <v>154</v>
      </c>
      <c r="B19" s="279"/>
      <c r="C19" s="279"/>
      <c r="D19" s="284" t="s">
        <v>147</v>
      </c>
      <c r="E19" s="293" t="s">
        <v>156</v>
      </c>
      <c r="F19" s="293"/>
      <c r="G19" s="293"/>
      <c r="H19" s="284" t="s">
        <v>147</v>
      </c>
      <c r="I19" s="80">
        <f>+Eszközök!K19</f>
        <v>349</v>
      </c>
      <c r="J19" s="284" t="s">
        <v>147</v>
      </c>
      <c r="K19" s="286">
        <f>SUM(I19/I20)</f>
        <v>1</v>
      </c>
      <c r="L19" s="283" t="s">
        <v>152</v>
      </c>
    </row>
    <row r="20" spans="1:12" ht="12.75">
      <c r="A20" s="294" t="s">
        <v>150</v>
      </c>
      <c r="B20" s="294"/>
      <c r="C20" s="294"/>
      <c r="D20" s="283"/>
      <c r="E20" s="292" t="s">
        <v>151</v>
      </c>
      <c r="F20" s="292"/>
      <c r="G20" s="292"/>
      <c r="H20" s="283"/>
      <c r="I20" s="83">
        <f>+Eszközök!K26</f>
        <v>349</v>
      </c>
      <c r="J20" s="283"/>
      <c r="K20" s="288"/>
      <c r="L20" s="283"/>
    </row>
    <row r="21" spans="1:12" ht="12.75">
      <c r="A21" s="82"/>
      <c r="B21" s="82"/>
      <c r="C21" s="82"/>
      <c r="D21" s="81"/>
      <c r="E21" s="78"/>
      <c r="F21" s="78"/>
      <c r="G21" s="78"/>
      <c r="H21" s="81"/>
      <c r="I21" s="83"/>
      <c r="J21" s="81"/>
      <c r="K21" s="84"/>
      <c r="L21" s="81"/>
    </row>
    <row r="22" spans="1:12" ht="12.75">
      <c r="A22" s="278" t="s">
        <v>238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</row>
    <row r="23" spans="1:12" ht="12.75">
      <c r="A23" s="278" t="s">
        <v>239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</row>
    <row r="24" spans="1:12" ht="12.7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</row>
    <row r="25" s="75" customFormat="1" ht="30" customHeight="1">
      <c r="A25" s="75" t="s">
        <v>157</v>
      </c>
    </row>
    <row r="27" spans="1:12" ht="12.75">
      <c r="A27" s="279" t="s">
        <v>158</v>
      </c>
      <c r="B27" s="279"/>
      <c r="C27" s="279"/>
      <c r="D27" s="284" t="s">
        <v>147</v>
      </c>
      <c r="E27" s="293" t="s">
        <v>159</v>
      </c>
      <c r="F27" s="293"/>
      <c r="G27" s="293"/>
      <c r="H27" s="284" t="s">
        <v>147</v>
      </c>
      <c r="I27" s="80">
        <f>+Források!Q12</f>
        <v>328</v>
      </c>
      <c r="J27" s="284" t="s">
        <v>147</v>
      </c>
      <c r="K27" s="286">
        <f>SUM(I27/I28)</f>
        <v>1</v>
      </c>
      <c r="L27" s="283" t="s">
        <v>149</v>
      </c>
    </row>
    <row r="28" spans="1:12" ht="12.75">
      <c r="A28" s="294" t="s">
        <v>160</v>
      </c>
      <c r="B28" s="294"/>
      <c r="C28" s="294"/>
      <c r="D28" s="283"/>
      <c r="E28" s="292" t="s">
        <v>161</v>
      </c>
      <c r="F28" s="292"/>
      <c r="G28" s="292"/>
      <c r="H28" s="283"/>
      <c r="I28" s="83">
        <f>+Források!Q28</f>
        <v>328</v>
      </c>
      <c r="J28" s="283"/>
      <c r="K28" s="288"/>
      <c r="L28" s="283"/>
    </row>
    <row r="29" ht="17.25" customHeight="1"/>
    <row r="30" spans="1:12" ht="12.75">
      <c r="A30" s="279" t="s">
        <v>158</v>
      </c>
      <c r="B30" s="279"/>
      <c r="C30" s="279"/>
      <c r="D30" s="284" t="s">
        <v>147</v>
      </c>
      <c r="E30" s="293" t="s">
        <v>159</v>
      </c>
      <c r="F30" s="293"/>
      <c r="G30" s="293"/>
      <c r="H30" s="284" t="s">
        <v>147</v>
      </c>
      <c r="I30" s="80">
        <f>+Források!K12</f>
        <v>349</v>
      </c>
      <c r="J30" s="284" t="s">
        <v>147</v>
      </c>
      <c r="K30" s="286">
        <f>SUM(I30/I31)</f>
        <v>1</v>
      </c>
      <c r="L30" s="283" t="s">
        <v>152</v>
      </c>
    </row>
    <row r="31" spans="1:12" ht="12.75">
      <c r="A31" s="294" t="s">
        <v>160</v>
      </c>
      <c r="B31" s="294"/>
      <c r="C31" s="294"/>
      <c r="D31" s="283"/>
      <c r="E31" s="292" t="s">
        <v>161</v>
      </c>
      <c r="F31" s="292"/>
      <c r="G31" s="292"/>
      <c r="H31" s="283"/>
      <c r="I31" s="83">
        <f>+Források!K28</f>
        <v>349</v>
      </c>
      <c r="J31" s="283"/>
      <c r="K31" s="288"/>
      <c r="L31" s="283"/>
    </row>
    <row r="32" spans="1:12" ht="12.75">
      <c r="A32" s="82"/>
      <c r="B32" s="82"/>
      <c r="C32" s="82"/>
      <c r="D32" s="81"/>
      <c r="E32" s="78"/>
      <c r="F32" s="78"/>
      <c r="G32" s="78"/>
      <c r="H32" s="81"/>
      <c r="I32" s="83"/>
      <c r="J32" s="81"/>
      <c r="K32" s="84"/>
      <c r="L32" s="81"/>
    </row>
    <row r="33" spans="1:12" ht="12.75">
      <c r="A33" s="278" t="s">
        <v>256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</row>
    <row r="34" spans="1:12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="75" customFormat="1" ht="30" customHeight="1">
      <c r="A35" s="75" t="s">
        <v>162</v>
      </c>
    </row>
    <row r="37" spans="1:12" ht="12.75">
      <c r="A37" s="279" t="s">
        <v>163</v>
      </c>
      <c r="B37" s="279"/>
      <c r="C37" s="279"/>
      <c r="D37" s="284" t="s">
        <v>147</v>
      </c>
      <c r="E37" s="293" t="s">
        <v>164</v>
      </c>
      <c r="F37" s="293"/>
      <c r="G37" s="293"/>
      <c r="H37" s="284" t="s">
        <v>147</v>
      </c>
      <c r="I37" s="80">
        <f>+Források!Q22</f>
        <v>0</v>
      </c>
      <c r="J37" s="284" t="s">
        <v>147</v>
      </c>
      <c r="K37" s="286">
        <f>SUM(I37/I38)</f>
        <v>0</v>
      </c>
      <c r="L37" s="283" t="s">
        <v>149</v>
      </c>
    </row>
    <row r="38" spans="1:12" ht="12.75">
      <c r="A38" s="294" t="s">
        <v>158</v>
      </c>
      <c r="B38" s="294"/>
      <c r="C38" s="294"/>
      <c r="D38" s="283"/>
      <c r="E38" s="292" t="s">
        <v>159</v>
      </c>
      <c r="F38" s="292"/>
      <c r="G38" s="292"/>
      <c r="H38" s="283"/>
      <c r="I38" s="83">
        <f>+Források!Q12</f>
        <v>328</v>
      </c>
      <c r="J38" s="283"/>
      <c r="K38" s="288"/>
      <c r="L38" s="283"/>
    </row>
    <row r="39" ht="17.25" customHeight="1"/>
    <row r="40" spans="1:12" ht="12.75">
      <c r="A40" s="279" t="s">
        <v>163</v>
      </c>
      <c r="B40" s="279"/>
      <c r="C40" s="279"/>
      <c r="D40" s="284" t="s">
        <v>147</v>
      </c>
      <c r="E40" s="293" t="s">
        <v>164</v>
      </c>
      <c r="F40" s="293"/>
      <c r="G40" s="293"/>
      <c r="H40" s="284" t="s">
        <v>147</v>
      </c>
      <c r="I40" s="80">
        <f>+Források!K22</f>
        <v>0</v>
      </c>
      <c r="J40" s="284" t="s">
        <v>147</v>
      </c>
      <c r="K40" s="286">
        <f>SUM(I40/I41)</f>
        <v>0</v>
      </c>
      <c r="L40" s="283" t="s">
        <v>152</v>
      </c>
    </row>
    <row r="41" spans="1:12" ht="12.75">
      <c r="A41" s="294" t="s">
        <v>158</v>
      </c>
      <c r="B41" s="294"/>
      <c r="C41" s="294"/>
      <c r="D41" s="283"/>
      <c r="E41" s="292" t="s">
        <v>159</v>
      </c>
      <c r="F41" s="292"/>
      <c r="G41" s="292"/>
      <c r="H41" s="283"/>
      <c r="I41" s="83">
        <f>+Források!K12</f>
        <v>349</v>
      </c>
      <c r="J41" s="283"/>
      <c r="K41" s="288"/>
      <c r="L41" s="283"/>
    </row>
    <row r="42" spans="1:12" ht="12.75">
      <c r="A42" s="82"/>
      <c r="B42" s="82"/>
      <c r="C42" s="82"/>
      <c r="D42" s="81"/>
      <c r="E42" s="78"/>
      <c r="F42" s="78"/>
      <c r="G42" s="78"/>
      <c r="H42" s="81"/>
      <c r="I42" s="83"/>
      <c r="J42" s="81"/>
      <c r="K42" s="84"/>
      <c r="L42" s="81"/>
    </row>
    <row r="43" spans="1:12" ht="12.75">
      <c r="A43" s="278" t="s">
        <v>240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</row>
    <row r="44" spans="1:12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="75" customFormat="1" ht="30" customHeight="1">
      <c r="A45" s="75" t="s">
        <v>165</v>
      </c>
    </row>
    <row r="47" spans="1:12" ht="12.75">
      <c r="A47" s="279" t="s">
        <v>166</v>
      </c>
      <c r="B47" s="279"/>
      <c r="C47" s="279"/>
      <c r="D47" s="284" t="s">
        <v>147</v>
      </c>
      <c r="E47" s="293" t="s">
        <v>159</v>
      </c>
      <c r="F47" s="293"/>
      <c r="G47" s="293"/>
      <c r="H47" s="284" t="s">
        <v>147</v>
      </c>
      <c r="I47" s="80">
        <f>+Források!Q12</f>
        <v>328</v>
      </c>
      <c r="J47" s="284" t="s">
        <v>147</v>
      </c>
      <c r="K47" s="286">
        <f>SUM(I47/I48)</f>
        <v>4.1</v>
      </c>
      <c r="L47" s="283" t="s">
        <v>149</v>
      </c>
    </row>
    <row r="48" spans="1:12" ht="12.75">
      <c r="A48" s="294" t="s">
        <v>167</v>
      </c>
      <c r="B48" s="294"/>
      <c r="C48" s="294"/>
      <c r="D48" s="283"/>
      <c r="E48" s="292" t="s">
        <v>168</v>
      </c>
      <c r="F48" s="292"/>
      <c r="G48" s="292"/>
      <c r="H48" s="283"/>
      <c r="I48" s="83">
        <f>+Források!Q13+Források!Q15</f>
        <v>80</v>
      </c>
      <c r="J48" s="283"/>
      <c r="K48" s="288"/>
      <c r="L48" s="283"/>
    </row>
    <row r="49" ht="17.25" customHeight="1"/>
    <row r="50" spans="1:12" ht="12.75">
      <c r="A50" s="279" t="s">
        <v>166</v>
      </c>
      <c r="B50" s="279"/>
      <c r="C50" s="279"/>
      <c r="D50" s="284" t="s">
        <v>147</v>
      </c>
      <c r="E50" s="293" t="s">
        <v>159</v>
      </c>
      <c r="F50" s="293"/>
      <c r="G50" s="293"/>
      <c r="H50" s="284" t="s">
        <v>147</v>
      </c>
      <c r="I50" s="80">
        <f>+Források!K12</f>
        <v>349</v>
      </c>
      <c r="J50" s="284" t="s">
        <v>147</v>
      </c>
      <c r="K50" s="286">
        <f>SUM(I50/I51)</f>
        <v>4.3625</v>
      </c>
      <c r="L50" s="283" t="s">
        <v>152</v>
      </c>
    </row>
    <row r="51" spans="1:12" ht="12.75">
      <c r="A51" s="294" t="s">
        <v>167</v>
      </c>
      <c r="B51" s="294"/>
      <c r="C51" s="294"/>
      <c r="D51" s="283"/>
      <c r="E51" s="292" t="s">
        <v>168</v>
      </c>
      <c r="F51" s="292"/>
      <c r="G51" s="292"/>
      <c r="H51" s="283"/>
      <c r="I51" s="85">
        <f>+Források!K13+Források!K15</f>
        <v>80</v>
      </c>
      <c r="J51" s="283"/>
      <c r="K51" s="288"/>
      <c r="L51" s="283"/>
    </row>
    <row r="52" spans="1:12" ht="12.75">
      <c r="A52" s="82"/>
      <c r="B52" s="82"/>
      <c r="C52" s="82"/>
      <c r="D52" s="81"/>
      <c r="E52" s="78"/>
      <c r="F52" s="78"/>
      <c r="G52" s="78"/>
      <c r="H52" s="81"/>
      <c r="I52" s="85"/>
      <c r="J52" s="81"/>
      <c r="K52" s="84"/>
      <c r="L52" s="81"/>
    </row>
    <row r="53" spans="1:12" ht="12.75">
      <c r="A53" s="278" t="s">
        <v>257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="75" customFormat="1" ht="30" customHeight="1">
      <c r="A55" s="75" t="s">
        <v>169</v>
      </c>
    </row>
    <row r="57" spans="1:12" ht="12.75">
      <c r="A57" s="279" t="s">
        <v>170</v>
      </c>
      <c r="B57" s="279"/>
      <c r="C57" s="279"/>
      <c r="D57" s="284" t="s">
        <v>147</v>
      </c>
      <c r="E57" s="293" t="s">
        <v>202</v>
      </c>
      <c r="F57" s="293"/>
      <c r="G57" s="293"/>
      <c r="H57" s="284" t="s">
        <v>147</v>
      </c>
      <c r="I57" s="80">
        <f>+Eszközök!Q19-Források!Q25</f>
        <v>328</v>
      </c>
      <c r="J57" s="284" t="s">
        <v>147</v>
      </c>
      <c r="K57" s="286">
        <f>SUM(I57/I58)</f>
        <v>1</v>
      </c>
      <c r="L57" s="283" t="s">
        <v>149</v>
      </c>
    </row>
    <row r="58" spans="1:12" ht="12.75">
      <c r="A58" s="294" t="s">
        <v>158</v>
      </c>
      <c r="B58" s="294"/>
      <c r="C58" s="294"/>
      <c r="D58" s="283"/>
      <c r="E58" s="292" t="s">
        <v>171</v>
      </c>
      <c r="F58" s="292"/>
      <c r="G58" s="292"/>
      <c r="H58" s="283"/>
      <c r="I58" s="83">
        <f>+Források!Q12</f>
        <v>328</v>
      </c>
      <c r="J58" s="283"/>
      <c r="K58" s="288"/>
      <c r="L58" s="283"/>
    </row>
    <row r="59" ht="17.25" customHeight="1"/>
    <row r="60" spans="1:12" ht="12.75">
      <c r="A60" s="279" t="s">
        <v>170</v>
      </c>
      <c r="B60" s="279"/>
      <c r="C60" s="279"/>
      <c r="D60" s="284" t="s">
        <v>147</v>
      </c>
      <c r="E60" s="293" t="s">
        <v>201</v>
      </c>
      <c r="F60" s="293"/>
      <c r="G60" s="293"/>
      <c r="H60" s="284" t="s">
        <v>147</v>
      </c>
      <c r="I60" s="80">
        <f>+Eszközök!K19-Források!K25</f>
        <v>349</v>
      </c>
      <c r="J60" s="284" t="s">
        <v>147</v>
      </c>
      <c r="K60" s="286">
        <f>SUM(I60/I61)</f>
        <v>1</v>
      </c>
      <c r="L60" s="283" t="s">
        <v>152</v>
      </c>
    </row>
    <row r="61" spans="1:12" ht="12.75">
      <c r="A61" s="294" t="s">
        <v>158</v>
      </c>
      <c r="B61" s="294"/>
      <c r="C61" s="294"/>
      <c r="D61" s="283"/>
      <c r="E61" s="292" t="s">
        <v>171</v>
      </c>
      <c r="F61" s="292"/>
      <c r="G61" s="292"/>
      <c r="H61" s="283"/>
      <c r="I61" s="83">
        <f>+Források!K12</f>
        <v>349</v>
      </c>
      <c r="J61" s="283"/>
      <c r="K61" s="288"/>
      <c r="L61" s="283"/>
    </row>
    <row r="62" spans="1:12" ht="12.75">
      <c r="A62" s="82"/>
      <c r="B62" s="82"/>
      <c r="C62" s="82"/>
      <c r="D62" s="81"/>
      <c r="E62" s="78"/>
      <c r="F62" s="78"/>
      <c r="G62" s="78"/>
      <c r="H62" s="81"/>
      <c r="I62" s="83"/>
      <c r="J62" s="81"/>
      <c r="K62" s="84"/>
      <c r="L62" s="81"/>
    </row>
    <row r="63" spans="1:12" ht="12.75">
      <c r="A63" s="278" t="s">
        <v>246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</row>
    <row r="64" spans="1:12" ht="12.75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</row>
    <row r="65" spans="1:12" s="91" customFormat="1" ht="29.25" customHeight="1">
      <c r="A65" s="291" t="s">
        <v>172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</row>
    <row r="66" s="75" customFormat="1" ht="30" customHeight="1">
      <c r="A66" s="75" t="s">
        <v>173</v>
      </c>
    </row>
    <row r="68" spans="1:12" ht="12.75">
      <c r="A68" s="279" t="s">
        <v>174</v>
      </c>
      <c r="B68" s="279"/>
      <c r="C68" s="279"/>
      <c r="D68" s="284" t="s">
        <v>147</v>
      </c>
      <c r="E68" s="293" t="s">
        <v>175</v>
      </c>
      <c r="F68" s="293"/>
      <c r="G68" s="293"/>
      <c r="H68" s="284" t="s">
        <v>147</v>
      </c>
      <c r="I68" s="80">
        <f>+Eszközök!Q23</f>
        <v>328</v>
      </c>
      <c r="J68" s="284" t="s">
        <v>147</v>
      </c>
      <c r="K68" s="286" t="e">
        <f>SUM(I68/I69)</f>
        <v>#DIV/0!</v>
      </c>
      <c r="L68" s="283" t="s">
        <v>149</v>
      </c>
    </row>
    <row r="69" spans="1:12" ht="12.75">
      <c r="A69" s="294" t="s">
        <v>176</v>
      </c>
      <c r="B69" s="294"/>
      <c r="C69" s="294"/>
      <c r="D69" s="283"/>
      <c r="E69" s="292" t="s">
        <v>177</v>
      </c>
      <c r="F69" s="292"/>
      <c r="G69" s="292"/>
      <c r="H69" s="283"/>
      <c r="I69" s="83">
        <f>+Források!Q25</f>
        <v>0</v>
      </c>
      <c r="J69" s="283"/>
      <c r="K69" s="288"/>
      <c r="L69" s="283"/>
    </row>
    <row r="70" ht="17.25" customHeight="1"/>
    <row r="71" spans="1:12" ht="12.75">
      <c r="A71" s="279" t="s">
        <v>174</v>
      </c>
      <c r="B71" s="279"/>
      <c r="C71" s="279"/>
      <c r="D71" s="284" t="s">
        <v>147</v>
      </c>
      <c r="E71" s="293" t="s">
        <v>175</v>
      </c>
      <c r="F71" s="293"/>
      <c r="G71" s="293"/>
      <c r="H71" s="284" t="s">
        <v>147</v>
      </c>
      <c r="I71" s="80">
        <f>+Eszközök!K23</f>
        <v>349</v>
      </c>
      <c r="J71" s="284" t="s">
        <v>147</v>
      </c>
      <c r="K71" s="286" t="e">
        <f>SUM(I71/I72)</f>
        <v>#DIV/0!</v>
      </c>
      <c r="L71" s="283" t="s">
        <v>152</v>
      </c>
    </row>
    <row r="72" spans="1:12" ht="12.75">
      <c r="A72" s="294" t="s">
        <v>176</v>
      </c>
      <c r="B72" s="294"/>
      <c r="C72" s="294"/>
      <c r="D72" s="283"/>
      <c r="E72" s="292" t="s">
        <v>177</v>
      </c>
      <c r="F72" s="292"/>
      <c r="G72" s="292"/>
      <c r="H72" s="283"/>
      <c r="I72" s="83">
        <f>+Források!K25</f>
        <v>0</v>
      </c>
      <c r="J72" s="283"/>
      <c r="K72" s="288"/>
      <c r="L72" s="283"/>
    </row>
    <row r="73" spans="1:12" ht="12.75">
      <c r="A73" s="82"/>
      <c r="B73" s="82"/>
      <c r="C73" s="82"/>
      <c r="D73" s="81"/>
      <c r="E73" s="78"/>
      <c r="F73" s="78"/>
      <c r="G73" s="78"/>
      <c r="H73" s="81"/>
      <c r="I73" s="83"/>
      <c r="J73" s="81"/>
      <c r="K73" s="84"/>
      <c r="L73" s="81"/>
    </row>
    <row r="74" spans="1:12" ht="12.75">
      <c r="A74" s="278" t="s">
        <v>247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</row>
    <row r="75" spans="1:12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</row>
    <row r="76" s="75" customFormat="1" ht="30" customHeight="1">
      <c r="A76" s="75" t="s">
        <v>178</v>
      </c>
    </row>
    <row r="78" spans="1:12" ht="12.75">
      <c r="A78" s="279" t="s">
        <v>154</v>
      </c>
      <c r="B78" s="279"/>
      <c r="C78" s="279"/>
      <c r="D78" s="284" t="s">
        <v>147</v>
      </c>
      <c r="E78" s="293" t="s">
        <v>155</v>
      </c>
      <c r="F78" s="293"/>
      <c r="G78" s="293"/>
      <c r="H78" s="284" t="s">
        <v>147</v>
      </c>
      <c r="I78" s="80">
        <f>+Eszközök!Q19</f>
        <v>328</v>
      </c>
      <c r="J78" s="284" t="s">
        <v>147</v>
      </c>
      <c r="K78" s="286" t="e">
        <f>SUM(I78/I79)</f>
        <v>#DIV/0!</v>
      </c>
      <c r="L78" s="283" t="s">
        <v>149</v>
      </c>
    </row>
    <row r="79" spans="1:12" ht="12.75">
      <c r="A79" s="294" t="s">
        <v>176</v>
      </c>
      <c r="B79" s="294"/>
      <c r="C79" s="294"/>
      <c r="D79" s="283"/>
      <c r="E79" s="292" t="s">
        <v>177</v>
      </c>
      <c r="F79" s="292"/>
      <c r="G79" s="292"/>
      <c r="H79" s="283"/>
      <c r="I79" s="83">
        <f>+Források!Q25</f>
        <v>0</v>
      </c>
      <c r="J79" s="283"/>
      <c r="K79" s="288"/>
      <c r="L79" s="283"/>
    </row>
    <row r="80" ht="17.25" customHeight="1"/>
    <row r="81" spans="1:12" ht="12.75">
      <c r="A81" s="279" t="s">
        <v>154</v>
      </c>
      <c r="B81" s="279"/>
      <c r="C81" s="279"/>
      <c r="D81" s="284" t="s">
        <v>147</v>
      </c>
      <c r="E81" s="293" t="s">
        <v>155</v>
      </c>
      <c r="F81" s="293"/>
      <c r="G81" s="293"/>
      <c r="H81" s="284" t="s">
        <v>147</v>
      </c>
      <c r="I81" s="80">
        <f>+Eszközök!K19</f>
        <v>349</v>
      </c>
      <c r="J81" s="284" t="s">
        <v>147</v>
      </c>
      <c r="K81" s="286" t="e">
        <f>SUM(I81/I82)</f>
        <v>#DIV/0!</v>
      </c>
      <c r="L81" s="283" t="s">
        <v>152</v>
      </c>
    </row>
    <row r="82" spans="1:12" ht="12.75">
      <c r="A82" s="294" t="s">
        <v>176</v>
      </c>
      <c r="B82" s="294"/>
      <c r="C82" s="294"/>
      <c r="D82" s="283"/>
      <c r="E82" s="292" t="s">
        <v>177</v>
      </c>
      <c r="F82" s="292"/>
      <c r="G82" s="292"/>
      <c r="H82" s="283"/>
      <c r="I82" s="83">
        <f>+Források!K25</f>
        <v>0</v>
      </c>
      <c r="J82" s="283"/>
      <c r="K82" s="288"/>
      <c r="L82" s="283"/>
    </row>
    <row r="84" spans="1:12" ht="12.75">
      <c r="A84" s="278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</row>
    <row r="85" spans="1:12" ht="12.75">
      <c r="A85" s="278" t="s">
        <v>179</v>
      </c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</row>
    <row r="86" s="75" customFormat="1" ht="30" customHeight="1">
      <c r="A86" s="75" t="s">
        <v>180</v>
      </c>
    </row>
    <row r="88" spans="1:12" ht="12.75">
      <c r="A88" s="279" t="s">
        <v>163</v>
      </c>
      <c r="B88" s="279"/>
      <c r="C88" s="279"/>
      <c r="D88" s="284" t="s">
        <v>147</v>
      </c>
      <c r="E88" s="293" t="s">
        <v>164</v>
      </c>
      <c r="F88" s="293"/>
      <c r="G88" s="293"/>
      <c r="H88" s="284" t="s">
        <v>147</v>
      </c>
      <c r="I88" s="80">
        <f>+Források!Q22</f>
        <v>0</v>
      </c>
      <c r="J88" s="284" t="s">
        <v>147</v>
      </c>
      <c r="K88" s="286">
        <f>SUM(I88/I89)</f>
        <v>0</v>
      </c>
      <c r="L88" s="283" t="s">
        <v>149</v>
      </c>
    </row>
    <row r="89" spans="1:12" ht="12.75">
      <c r="A89" s="294" t="s">
        <v>158</v>
      </c>
      <c r="B89" s="294"/>
      <c r="C89" s="294"/>
      <c r="D89" s="283"/>
      <c r="E89" s="292" t="s">
        <v>159</v>
      </c>
      <c r="F89" s="292"/>
      <c r="G89" s="292"/>
      <c r="H89" s="283"/>
      <c r="I89" s="83">
        <f>+Források!Q12</f>
        <v>328</v>
      </c>
      <c r="J89" s="283"/>
      <c r="K89" s="288"/>
      <c r="L89" s="283"/>
    </row>
    <row r="90" ht="17.25" customHeight="1"/>
    <row r="91" spans="1:12" ht="12.75">
      <c r="A91" s="279" t="s">
        <v>163</v>
      </c>
      <c r="B91" s="279"/>
      <c r="C91" s="279"/>
      <c r="D91" s="284" t="s">
        <v>147</v>
      </c>
      <c r="E91" s="293" t="s">
        <v>164</v>
      </c>
      <c r="F91" s="293"/>
      <c r="G91" s="293"/>
      <c r="H91" s="284" t="s">
        <v>147</v>
      </c>
      <c r="I91" s="80">
        <f>+Források!K22</f>
        <v>0</v>
      </c>
      <c r="J91" s="284" t="s">
        <v>147</v>
      </c>
      <c r="K91" s="286">
        <f>SUM(I91/I92)</f>
        <v>0</v>
      </c>
      <c r="L91" s="283" t="s">
        <v>152</v>
      </c>
    </row>
    <row r="92" spans="1:12" ht="12.75">
      <c r="A92" s="294" t="s">
        <v>158</v>
      </c>
      <c r="B92" s="294"/>
      <c r="C92" s="294"/>
      <c r="D92" s="283"/>
      <c r="E92" s="292" t="s">
        <v>159</v>
      </c>
      <c r="F92" s="292"/>
      <c r="G92" s="292"/>
      <c r="H92" s="283"/>
      <c r="I92" s="83">
        <f>+Források!K12</f>
        <v>349</v>
      </c>
      <c r="J92" s="283"/>
      <c r="K92" s="288"/>
      <c r="L92" s="283"/>
    </row>
    <row r="93" spans="1:12" ht="12.75">
      <c r="A93" s="82"/>
      <c r="B93" s="82"/>
      <c r="C93" s="82"/>
      <c r="D93" s="81"/>
      <c r="E93" s="78"/>
      <c r="F93" s="78"/>
      <c r="G93" s="78"/>
      <c r="H93" s="81"/>
      <c r="I93" s="83"/>
      <c r="J93" s="81"/>
      <c r="K93" s="84"/>
      <c r="L93" s="81"/>
    </row>
    <row r="94" spans="1:12" ht="12.75">
      <c r="A94" s="278" t="s">
        <v>181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</row>
    <row r="95" spans="1:12" ht="12.75">
      <c r="A95" s="278" t="s">
        <v>182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</row>
    <row r="96" s="75" customFormat="1" ht="30" customHeight="1">
      <c r="A96" s="75" t="s">
        <v>223</v>
      </c>
    </row>
    <row r="97" spans="1:12" ht="12.75">
      <c r="A97" s="82"/>
      <c r="B97" s="82"/>
      <c r="C97" s="82"/>
      <c r="D97" s="81"/>
      <c r="E97" s="78"/>
      <c r="F97" s="78"/>
      <c r="G97" s="78"/>
      <c r="H97" s="81"/>
      <c r="I97" s="83"/>
      <c r="J97" s="81"/>
      <c r="K97" s="84"/>
      <c r="L97" s="81"/>
    </row>
    <row r="98" spans="1:12" ht="15.75" customHeight="1">
      <c r="A98" s="86"/>
      <c r="B98" s="279" t="s">
        <v>224</v>
      </c>
      <c r="C98" s="279"/>
      <c r="D98" s="279"/>
      <c r="E98" s="279"/>
      <c r="F98" s="279"/>
      <c r="G98" s="87"/>
      <c r="H98" s="284" t="s">
        <v>147</v>
      </c>
      <c r="I98" s="80">
        <f>+Eszközök!U21</f>
        <v>0</v>
      </c>
      <c r="J98" s="284" t="s">
        <v>147</v>
      </c>
      <c r="K98" s="290" t="e">
        <f>SUM(I98/I99)</f>
        <v>#DIV/0!</v>
      </c>
      <c r="L98" s="283" t="s">
        <v>149</v>
      </c>
    </row>
    <row r="99" spans="1:12" ht="15.75" customHeight="1">
      <c r="A99" s="281" t="s">
        <v>225</v>
      </c>
      <c r="B99" s="281"/>
      <c r="C99" s="281"/>
      <c r="D99" s="281"/>
      <c r="E99" s="281"/>
      <c r="F99" s="281"/>
      <c r="G99" s="281"/>
      <c r="H99" s="283"/>
      <c r="I99" s="83">
        <f>+Források!U25</f>
        <v>0</v>
      </c>
      <c r="J99" s="283"/>
      <c r="K99" s="290"/>
      <c r="L99" s="283"/>
    </row>
    <row r="100" ht="17.25" customHeight="1"/>
    <row r="101" spans="1:12" ht="12.75">
      <c r="A101" s="86"/>
      <c r="B101" s="279" t="s">
        <v>224</v>
      </c>
      <c r="C101" s="279"/>
      <c r="D101" s="279"/>
      <c r="E101" s="279"/>
      <c r="F101" s="279"/>
      <c r="G101" s="87"/>
      <c r="H101" s="284" t="s">
        <v>147</v>
      </c>
      <c r="I101" s="80">
        <f>+Eszközök!U16</f>
        <v>0</v>
      </c>
      <c r="J101" s="284" t="s">
        <v>147</v>
      </c>
      <c r="K101" s="290" t="e">
        <f>SUM(I101/I102)</f>
        <v>#DIV/0!</v>
      </c>
      <c r="L101" s="283" t="s">
        <v>152</v>
      </c>
    </row>
    <row r="102" spans="1:12" ht="12.75">
      <c r="A102" s="281" t="s">
        <v>225</v>
      </c>
      <c r="B102" s="281"/>
      <c r="C102" s="281"/>
      <c r="D102" s="281"/>
      <c r="E102" s="281"/>
      <c r="F102" s="281"/>
      <c r="G102" s="281"/>
      <c r="H102" s="283"/>
      <c r="I102" s="83">
        <f>+Források!U23</f>
        <v>0</v>
      </c>
      <c r="J102" s="283"/>
      <c r="K102" s="290"/>
      <c r="L102" s="283"/>
    </row>
    <row r="103" spans="1:12" ht="12.75">
      <c r="A103" s="87"/>
      <c r="B103" s="87"/>
      <c r="C103" s="87"/>
      <c r="D103" s="87"/>
      <c r="E103" s="87"/>
      <c r="F103" s="87"/>
      <c r="G103" s="87"/>
      <c r="H103" s="81"/>
      <c r="I103" s="83"/>
      <c r="J103" s="81"/>
      <c r="K103" s="88"/>
      <c r="L103" s="81"/>
    </row>
    <row r="104" spans="1:12" ht="12.75">
      <c r="A104" s="287" t="s">
        <v>248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</row>
    <row r="105" spans="1:12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1:12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1:11" s="91" customFormat="1" ht="30" customHeight="1">
      <c r="A107" s="291" t="s">
        <v>183</v>
      </c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</row>
    <row r="108" s="75" customFormat="1" ht="30" customHeight="1">
      <c r="A108" s="75" t="s">
        <v>184</v>
      </c>
    </row>
    <row r="109" spans="1:12" ht="12.75">
      <c r="A109" s="82"/>
      <c r="B109" s="82"/>
      <c r="C109" s="82"/>
      <c r="D109" s="81"/>
      <c r="E109" s="78"/>
      <c r="F109" s="78"/>
      <c r="G109" s="78"/>
      <c r="H109" s="81"/>
      <c r="I109" s="83"/>
      <c r="J109" s="81"/>
      <c r="K109" s="84"/>
      <c r="L109" s="81"/>
    </row>
    <row r="110" spans="1:12" ht="15.75" customHeight="1">
      <c r="A110" s="86"/>
      <c r="B110" s="279" t="s">
        <v>38</v>
      </c>
      <c r="C110" s="279"/>
      <c r="D110" s="279"/>
      <c r="E110" s="279"/>
      <c r="F110" s="279"/>
      <c r="G110" s="87"/>
      <c r="H110" s="284" t="s">
        <v>147</v>
      </c>
      <c r="I110" s="80">
        <f>+Eredménykimutatás!Q12</f>
        <v>0</v>
      </c>
      <c r="J110" s="284" t="s">
        <v>147</v>
      </c>
      <c r="K110" s="286">
        <f>SUM(I110/I111)</f>
        <v>0</v>
      </c>
      <c r="L110" s="283" t="s">
        <v>149</v>
      </c>
    </row>
    <row r="111" spans="1:12" ht="15.75" customHeight="1">
      <c r="A111" s="281" t="s">
        <v>150</v>
      </c>
      <c r="B111" s="281"/>
      <c r="C111" s="281"/>
      <c r="D111" s="281"/>
      <c r="E111" s="281"/>
      <c r="F111" s="281"/>
      <c r="G111" s="281"/>
      <c r="H111" s="283"/>
      <c r="I111" s="83">
        <f>+Eszközök!Q26</f>
        <v>328</v>
      </c>
      <c r="J111" s="283"/>
      <c r="K111" s="288"/>
      <c r="L111" s="283"/>
    </row>
    <row r="112" ht="17.25" customHeight="1"/>
    <row r="113" spans="1:12" ht="12.75">
      <c r="A113" s="86"/>
      <c r="B113" s="279" t="s">
        <v>38</v>
      </c>
      <c r="C113" s="279"/>
      <c r="D113" s="279"/>
      <c r="E113" s="279"/>
      <c r="F113" s="279"/>
      <c r="G113" s="87"/>
      <c r="H113" s="284" t="s">
        <v>147</v>
      </c>
      <c r="I113" s="80">
        <f>+Eredménykimutatás!K12</f>
        <v>295</v>
      </c>
      <c r="J113" s="284" t="s">
        <v>147</v>
      </c>
      <c r="K113" s="286">
        <f>SUM(I113/I114)</f>
        <v>0.8452722063037249</v>
      </c>
      <c r="L113" s="283" t="s">
        <v>152</v>
      </c>
    </row>
    <row r="114" spans="1:12" ht="12.75">
      <c r="A114" s="281" t="s">
        <v>150</v>
      </c>
      <c r="B114" s="281"/>
      <c r="C114" s="281"/>
      <c r="D114" s="281"/>
      <c r="E114" s="281"/>
      <c r="F114" s="281"/>
      <c r="G114" s="281"/>
      <c r="H114" s="283"/>
      <c r="I114" s="83">
        <f>+Eszközök!K26</f>
        <v>349</v>
      </c>
      <c r="J114" s="283"/>
      <c r="K114" s="288"/>
      <c r="L114" s="283"/>
    </row>
    <row r="115" spans="1:12" ht="12.75">
      <c r="A115" s="87"/>
      <c r="B115" s="87"/>
      <c r="C115" s="87"/>
      <c r="D115" s="87"/>
      <c r="E115" s="87"/>
      <c r="F115" s="87"/>
      <c r="G115" s="87"/>
      <c r="H115" s="81"/>
      <c r="I115" s="83"/>
      <c r="J115" s="81"/>
      <c r="K115" s="84"/>
      <c r="L115" s="81"/>
    </row>
    <row r="116" spans="1:12" ht="12.75">
      <c r="A116" s="287" t="s">
        <v>241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</row>
    <row r="117" spans="1:12" ht="12.75">
      <c r="A117" s="114"/>
      <c r="B117" s="114"/>
      <c r="C117" s="114"/>
      <c r="D117" s="116"/>
      <c r="E117" s="117"/>
      <c r="F117" s="117"/>
      <c r="G117" s="117"/>
      <c r="H117" s="116"/>
      <c r="I117" s="118"/>
      <c r="J117" s="116"/>
      <c r="K117" s="119"/>
      <c r="L117" s="116"/>
    </row>
    <row r="118" s="75" customFormat="1" ht="30" customHeight="1">
      <c r="A118" s="75" t="s">
        <v>185</v>
      </c>
    </row>
    <row r="119" spans="1:12" ht="12.75">
      <c r="A119" s="82"/>
      <c r="B119" s="82"/>
      <c r="C119" s="82"/>
      <c r="D119" s="81"/>
      <c r="E119" s="78"/>
      <c r="F119" s="78"/>
      <c r="G119" s="78"/>
      <c r="H119" s="81"/>
      <c r="I119" s="83"/>
      <c r="J119" s="81"/>
      <c r="K119" s="84"/>
      <c r="L119" s="81"/>
    </row>
    <row r="120" spans="1:12" ht="15.75" customHeight="1">
      <c r="A120" s="279" t="s">
        <v>186</v>
      </c>
      <c r="B120" s="279"/>
      <c r="C120" s="279"/>
      <c r="D120" s="279"/>
      <c r="E120" s="279"/>
      <c r="F120" s="279"/>
      <c r="G120" s="279"/>
      <c r="H120" s="284" t="s">
        <v>147</v>
      </c>
      <c r="I120" s="80">
        <f>+Eredménykimutatás!Q12+Eredménykimutatás!Q22</f>
        <v>3</v>
      </c>
      <c r="J120" s="284" t="s">
        <v>147</v>
      </c>
      <c r="K120" s="282">
        <f>SUM(I120/I121)</f>
        <v>0.009146341463414634</v>
      </c>
      <c r="L120" s="283" t="s">
        <v>149</v>
      </c>
    </row>
    <row r="121" spans="1:12" ht="15.75" customHeight="1">
      <c r="A121" s="281" t="s">
        <v>150</v>
      </c>
      <c r="B121" s="281"/>
      <c r="C121" s="281"/>
      <c r="D121" s="281"/>
      <c r="E121" s="281"/>
      <c r="F121" s="281"/>
      <c r="G121" s="281"/>
      <c r="H121" s="283"/>
      <c r="I121" s="83">
        <f>+Eszközök!Q26</f>
        <v>328</v>
      </c>
      <c r="J121" s="283"/>
      <c r="K121" s="282"/>
      <c r="L121" s="283"/>
    </row>
    <row r="122" ht="17.25" customHeight="1"/>
    <row r="123" spans="1:12" ht="12.75">
      <c r="A123" s="279" t="s">
        <v>186</v>
      </c>
      <c r="B123" s="279"/>
      <c r="C123" s="279"/>
      <c r="D123" s="279"/>
      <c r="E123" s="279"/>
      <c r="F123" s="279"/>
      <c r="G123" s="279"/>
      <c r="H123" s="284" t="s">
        <v>147</v>
      </c>
      <c r="I123" s="80">
        <f>+Eredménykimutatás!K12+Eredménykimutatás!K22</f>
        <v>295</v>
      </c>
      <c r="J123" s="284" t="s">
        <v>147</v>
      </c>
      <c r="K123" s="282">
        <f>SUM(I123/I124)</f>
        <v>0.8452722063037249</v>
      </c>
      <c r="L123" s="283" t="s">
        <v>152</v>
      </c>
    </row>
    <row r="124" spans="1:12" ht="12.75">
      <c r="A124" s="281" t="s">
        <v>150</v>
      </c>
      <c r="B124" s="281"/>
      <c r="C124" s="281"/>
      <c r="D124" s="281"/>
      <c r="E124" s="281"/>
      <c r="F124" s="281"/>
      <c r="G124" s="281"/>
      <c r="H124" s="283"/>
      <c r="I124" s="83">
        <f>+Eszközök!K26</f>
        <v>349</v>
      </c>
      <c r="J124" s="283"/>
      <c r="K124" s="282"/>
      <c r="L124" s="283"/>
    </row>
    <row r="126" spans="1:12" ht="12.75">
      <c r="A126" s="278" t="s">
        <v>249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</row>
    <row r="127" spans="1:12" ht="12.75">
      <c r="A127" s="278" t="s">
        <v>258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</row>
    <row r="129" s="75" customFormat="1" ht="30" customHeight="1">
      <c r="A129" s="75" t="s">
        <v>187</v>
      </c>
    </row>
    <row r="130" spans="1:12" ht="12.75">
      <c r="A130" s="82"/>
      <c r="B130" s="82"/>
      <c r="C130" s="82"/>
      <c r="D130" s="81"/>
      <c r="E130" s="78"/>
      <c r="F130" s="78"/>
      <c r="G130" s="78"/>
      <c r="H130" s="81"/>
      <c r="I130" s="83"/>
      <c r="J130" s="81"/>
      <c r="K130" s="84"/>
      <c r="L130" s="81"/>
    </row>
    <row r="131" spans="1:12" ht="15.75" customHeight="1">
      <c r="A131" s="86"/>
      <c r="B131" s="279" t="s">
        <v>38</v>
      </c>
      <c r="C131" s="279"/>
      <c r="D131" s="279"/>
      <c r="E131" s="279"/>
      <c r="F131" s="279"/>
      <c r="G131" s="87"/>
      <c r="H131" s="284" t="s">
        <v>147</v>
      </c>
      <c r="I131" s="80">
        <f>+Eredménykimutatás!Q12</f>
        <v>0</v>
      </c>
      <c r="J131" s="284" t="s">
        <v>147</v>
      </c>
      <c r="K131" s="290">
        <f>SUM(I131/I132)</f>
        <v>0</v>
      </c>
      <c r="L131" s="283" t="s">
        <v>149</v>
      </c>
    </row>
    <row r="132" spans="1:12" ht="15.75" customHeight="1">
      <c r="A132" s="281" t="s">
        <v>188</v>
      </c>
      <c r="B132" s="281"/>
      <c r="C132" s="281"/>
      <c r="D132" s="281"/>
      <c r="E132" s="281"/>
      <c r="F132" s="281"/>
      <c r="G132" s="281"/>
      <c r="H132" s="283"/>
      <c r="I132" s="83">
        <f>+Források!Q12+Források!Q22</f>
        <v>328</v>
      </c>
      <c r="J132" s="283"/>
      <c r="K132" s="290"/>
      <c r="L132" s="283"/>
    </row>
    <row r="133" ht="17.25" customHeight="1"/>
    <row r="134" spans="1:12" ht="12.75">
      <c r="A134" s="86"/>
      <c r="B134" s="279" t="s">
        <v>38</v>
      </c>
      <c r="C134" s="279"/>
      <c r="D134" s="279"/>
      <c r="E134" s="279"/>
      <c r="F134" s="279"/>
      <c r="G134" s="87"/>
      <c r="H134" s="284" t="s">
        <v>147</v>
      </c>
      <c r="I134" s="80">
        <f>+Eredménykimutatás!K12</f>
        <v>295</v>
      </c>
      <c r="J134" s="284" t="s">
        <v>147</v>
      </c>
      <c r="K134" s="290">
        <f>SUM(I134/I135)</f>
        <v>0.8452722063037249</v>
      </c>
      <c r="L134" s="283" t="s">
        <v>152</v>
      </c>
    </row>
    <row r="135" spans="1:12" ht="12.75">
      <c r="A135" s="281" t="s">
        <v>188</v>
      </c>
      <c r="B135" s="281"/>
      <c r="C135" s="281"/>
      <c r="D135" s="281"/>
      <c r="E135" s="281"/>
      <c r="F135" s="281"/>
      <c r="G135" s="281"/>
      <c r="H135" s="283"/>
      <c r="I135" s="83">
        <f>+Források!K12+Források!K22</f>
        <v>349</v>
      </c>
      <c r="J135" s="283"/>
      <c r="K135" s="290"/>
      <c r="L135" s="283"/>
    </row>
    <row r="137" spans="1:12" ht="12.75">
      <c r="A137" s="278" t="s">
        <v>242</v>
      </c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</row>
    <row r="138" spans="1:12" ht="12.75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</row>
    <row r="140" s="75" customFormat="1" ht="30" customHeight="1">
      <c r="A140" s="75" t="s">
        <v>189</v>
      </c>
    </row>
    <row r="141" spans="1:12" ht="12.75">
      <c r="A141" s="82"/>
      <c r="B141" s="82"/>
      <c r="C141" s="82"/>
      <c r="D141" s="81"/>
      <c r="E141" s="78"/>
      <c r="F141" s="78"/>
      <c r="G141" s="78"/>
      <c r="H141" s="81"/>
      <c r="I141" s="83"/>
      <c r="J141" s="81"/>
      <c r="K141" s="84"/>
      <c r="L141" s="81"/>
    </row>
    <row r="142" spans="1:12" ht="15.75" customHeight="1">
      <c r="A142" s="86"/>
      <c r="B142" s="279" t="s">
        <v>38</v>
      </c>
      <c r="C142" s="279"/>
      <c r="D142" s="279"/>
      <c r="E142" s="279"/>
      <c r="F142" s="279"/>
      <c r="G142" s="87"/>
      <c r="H142" s="284" t="s">
        <v>147</v>
      </c>
      <c r="I142" s="80">
        <f>+Eredménykimutatás!Q12</f>
        <v>0</v>
      </c>
      <c r="J142" s="284" t="s">
        <v>147</v>
      </c>
      <c r="K142" s="282">
        <f>SUM(I142/I143)</f>
        <v>0</v>
      </c>
      <c r="L142" s="283" t="s">
        <v>149</v>
      </c>
    </row>
    <row r="143" spans="1:12" ht="15.75" customHeight="1">
      <c r="A143" s="281" t="s">
        <v>158</v>
      </c>
      <c r="B143" s="281"/>
      <c r="C143" s="281"/>
      <c r="D143" s="281"/>
      <c r="E143" s="281"/>
      <c r="F143" s="281"/>
      <c r="G143" s="281"/>
      <c r="H143" s="283"/>
      <c r="I143" s="83">
        <f>+Források!Q12</f>
        <v>328</v>
      </c>
      <c r="J143" s="283"/>
      <c r="K143" s="282"/>
      <c r="L143" s="283"/>
    </row>
    <row r="144" ht="17.25" customHeight="1"/>
    <row r="145" spans="1:12" ht="12.75">
      <c r="A145" s="86"/>
      <c r="B145" s="279" t="s">
        <v>38</v>
      </c>
      <c r="C145" s="279"/>
      <c r="D145" s="279"/>
      <c r="E145" s="279"/>
      <c r="F145" s="279"/>
      <c r="G145" s="87"/>
      <c r="H145" s="284" t="s">
        <v>147</v>
      </c>
      <c r="I145" s="80">
        <f>+Eredménykimutatás!K12</f>
        <v>295</v>
      </c>
      <c r="J145" s="284" t="s">
        <v>147</v>
      </c>
      <c r="K145" s="282">
        <f>SUM(I145/I146)</f>
        <v>0.8452722063037249</v>
      </c>
      <c r="L145" s="283" t="s">
        <v>152</v>
      </c>
    </row>
    <row r="146" spans="1:12" ht="12.75">
      <c r="A146" s="281" t="s">
        <v>158</v>
      </c>
      <c r="B146" s="281"/>
      <c r="C146" s="281"/>
      <c r="D146" s="281"/>
      <c r="E146" s="281"/>
      <c r="F146" s="281"/>
      <c r="G146" s="281"/>
      <c r="H146" s="283"/>
      <c r="I146" s="83">
        <f>+Források!K12</f>
        <v>349</v>
      </c>
      <c r="J146" s="283"/>
      <c r="K146" s="282"/>
      <c r="L146" s="283"/>
    </row>
    <row r="147" spans="1:12" ht="12.75">
      <c r="A147" s="87"/>
      <c r="B147" s="87"/>
      <c r="C147" s="87"/>
      <c r="D147" s="87"/>
      <c r="E147" s="87"/>
      <c r="F147" s="87"/>
      <c r="G147" s="87"/>
      <c r="H147" s="81"/>
      <c r="I147" s="83"/>
      <c r="J147" s="81"/>
      <c r="K147" s="88"/>
      <c r="L147" s="81"/>
    </row>
    <row r="148" spans="1:12" ht="12.75">
      <c r="A148" s="287" t="s">
        <v>250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</row>
    <row r="149" spans="1:12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="75" customFormat="1" ht="30" customHeight="1">
      <c r="A150" s="75" t="s">
        <v>219</v>
      </c>
    </row>
    <row r="151" spans="1:12" ht="12.75">
      <c r="A151" s="82"/>
      <c r="B151" s="82"/>
      <c r="C151" s="82"/>
      <c r="D151" s="81"/>
      <c r="E151" s="78"/>
      <c r="F151" s="78"/>
      <c r="G151" s="78"/>
      <c r="H151" s="81"/>
      <c r="I151" s="83"/>
      <c r="J151" s="81"/>
      <c r="K151" s="84"/>
      <c r="L151" s="81"/>
    </row>
    <row r="152" spans="1:12" ht="15.75" customHeight="1">
      <c r="A152" s="86"/>
      <c r="B152" s="279" t="s">
        <v>220</v>
      </c>
      <c r="C152" s="279"/>
      <c r="D152" s="279"/>
      <c r="E152" s="279"/>
      <c r="F152" s="279"/>
      <c r="G152" s="87"/>
      <c r="H152" s="284" t="s">
        <v>147</v>
      </c>
      <c r="I152" s="80">
        <f>+Eszközök!U24*365</f>
        <v>0</v>
      </c>
      <c r="J152" s="284" t="s">
        <v>147</v>
      </c>
      <c r="K152" s="282" t="e">
        <f>SUM(I152/I153)</f>
        <v>#DIV/0!</v>
      </c>
      <c r="L152" s="283" t="s">
        <v>149</v>
      </c>
    </row>
    <row r="153" spans="1:12" ht="15.75" customHeight="1">
      <c r="A153" s="281" t="s">
        <v>38</v>
      </c>
      <c r="B153" s="281"/>
      <c r="C153" s="281"/>
      <c r="D153" s="281"/>
      <c r="E153" s="281"/>
      <c r="F153" s="281"/>
      <c r="G153" s="281"/>
      <c r="H153" s="283"/>
      <c r="I153" s="83">
        <f>+Eredménykimutatás!Q12</f>
        <v>0</v>
      </c>
      <c r="J153" s="283"/>
      <c r="K153" s="282"/>
      <c r="L153" s="283"/>
    </row>
    <row r="154" ht="17.25" customHeight="1"/>
    <row r="155" spans="1:12" ht="12.75">
      <c r="A155" s="86"/>
      <c r="B155" s="279" t="s">
        <v>220</v>
      </c>
      <c r="C155" s="279"/>
      <c r="D155" s="279"/>
      <c r="E155" s="279"/>
      <c r="F155" s="279"/>
      <c r="G155" s="87"/>
      <c r="H155" s="284" t="s">
        <v>147</v>
      </c>
      <c r="I155" s="80">
        <f>+Eszközök!U19</f>
        <v>0</v>
      </c>
      <c r="J155" s="284" t="s">
        <v>147</v>
      </c>
      <c r="K155" s="282">
        <f>SUM(I155/I156)</f>
        <v>0</v>
      </c>
      <c r="L155" s="283" t="s">
        <v>152</v>
      </c>
    </row>
    <row r="156" spans="1:12" ht="12.75">
      <c r="A156" s="281" t="s">
        <v>38</v>
      </c>
      <c r="B156" s="281"/>
      <c r="C156" s="281"/>
      <c r="D156" s="281"/>
      <c r="E156" s="281"/>
      <c r="F156" s="281"/>
      <c r="G156" s="281"/>
      <c r="H156" s="283"/>
      <c r="I156" s="83">
        <f>+Eredménykimutatás!K12</f>
        <v>295</v>
      </c>
      <c r="J156" s="283"/>
      <c r="K156" s="282"/>
      <c r="L156" s="283"/>
    </row>
    <row r="157" spans="1:12" ht="12.75">
      <c r="A157" s="87"/>
      <c r="B157" s="87"/>
      <c r="C157" s="87"/>
      <c r="D157" s="87"/>
      <c r="E157" s="87"/>
      <c r="F157" s="87"/>
      <c r="G157" s="87"/>
      <c r="H157" s="81"/>
      <c r="I157" s="83"/>
      <c r="J157" s="81"/>
      <c r="K157" s="88"/>
      <c r="L157" s="81"/>
    </row>
    <row r="158" spans="1:12" ht="12.75">
      <c r="A158" s="287" t="s">
        <v>251</v>
      </c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</row>
    <row r="159" spans="1:12" ht="12.7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s="91" customFormat="1" ht="15.75">
      <c r="A161" s="291" t="s">
        <v>190</v>
      </c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</row>
    <row r="162" s="75" customFormat="1" ht="33.75" customHeight="1">
      <c r="A162" s="75" t="s">
        <v>191</v>
      </c>
    </row>
    <row r="164" spans="1:12" ht="15.75" customHeight="1">
      <c r="A164" s="86"/>
      <c r="B164" s="279" t="s">
        <v>192</v>
      </c>
      <c r="C164" s="279"/>
      <c r="D164" s="279"/>
      <c r="E164" s="279"/>
      <c r="F164" s="279"/>
      <c r="G164" s="87"/>
      <c r="H164" s="284" t="s">
        <v>147</v>
      </c>
      <c r="I164" s="80">
        <f>+Eredménykimutatás!Q21</f>
        <v>-24</v>
      </c>
      <c r="J164" s="284" t="s">
        <v>147</v>
      </c>
      <c r="K164" s="286" t="e">
        <f>SUM(I164/I165)</f>
        <v>#DIV/0!</v>
      </c>
      <c r="L164" s="283" t="s">
        <v>149</v>
      </c>
    </row>
    <row r="165" spans="1:12" ht="15.75" customHeight="1">
      <c r="A165" s="281" t="s">
        <v>38</v>
      </c>
      <c r="B165" s="281"/>
      <c r="C165" s="281"/>
      <c r="D165" s="281"/>
      <c r="E165" s="281"/>
      <c r="F165" s="281"/>
      <c r="G165" s="281"/>
      <c r="H165" s="283"/>
      <c r="I165" s="83">
        <f>+Eredménykimutatás!Q12</f>
        <v>0</v>
      </c>
      <c r="J165" s="283"/>
      <c r="K165" s="288"/>
      <c r="L165" s="283"/>
    </row>
    <row r="166" ht="17.25" customHeight="1"/>
    <row r="167" spans="1:12" ht="12.75">
      <c r="A167" s="86"/>
      <c r="B167" s="279" t="s">
        <v>192</v>
      </c>
      <c r="C167" s="279"/>
      <c r="D167" s="279"/>
      <c r="E167" s="279"/>
      <c r="F167" s="279"/>
      <c r="G167" s="87"/>
      <c r="H167" s="284" t="s">
        <v>147</v>
      </c>
      <c r="I167" s="80">
        <f>+Eredménykimutatás!K21</f>
        <v>269</v>
      </c>
      <c r="J167" s="284" t="s">
        <v>147</v>
      </c>
      <c r="K167" s="286">
        <f>SUM(I167/I168)</f>
        <v>0.911864406779661</v>
      </c>
      <c r="L167" s="283" t="s">
        <v>152</v>
      </c>
    </row>
    <row r="168" spans="1:12" ht="12.75">
      <c r="A168" s="281" t="s">
        <v>38</v>
      </c>
      <c r="B168" s="281"/>
      <c r="C168" s="281"/>
      <c r="D168" s="281"/>
      <c r="E168" s="281"/>
      <c r="F168" s="281"/>
      <c r="G168" s="281"/>
      <c r="H168" s="283"/>
      <c r="I168" s="83">
        <f>+Eredménykimutatás!K12</f>
        <v>295</v>
      </c>
      <c r="J168" s="283"/>
      <c r="K168" s="288"/>
      <c r="L168" s="283"/>
    </row>
    <row r="170" spans="1:12" s="75" customFormat="1" ht="15.75">
      <c r="A170" s="76" t="s">
        <v>193</v>
      </c>
      <c r="C170" s="89"/>
      <c r="D170" s="59"/>
      <c r="E170" s="89"/>
      <c r="F170" s="89"/>
      <c r="G170" s="89"/>
      <c r="H170" s="59"/>
      <c r="I170" s="92"/>
      <c r="J170" s="59"/>
      <c r="K170" s="93"/>
      <c r="L170" s="59"/>
    </row>
    <row r="172" spans="1:12" ht="15.75" customHeight="1">
      <c r="A172" s="86"/>
      <c r="B172" s="279" t="s">
        <v>194</v>
      </c>
      <c r="C172" s="279"/>
      <c r="D172" s="279"/>
      <c r="E172" s="279"/>
      <c r="F172" s="279"/>
      <c r="G172" s="87"/>
      <c r="H172" s="284" t="s">
        <v>147</v>
      </c>
      <c r="I172" s="80">
        <f>+Eredménykimutatás!Q31</f>
        <v>-21</v>
      </c>
      <c r="J172" s="284" t="s">
        <v>147</v>
      </c>
      <c r="K172" s="286" t="e">
        <f>SUM(I172/I173)</f>
        <v>#DIV/0!</v>
      </c>
      <c r="L172" s="283" t="s">
        <v>149</v>
      </c>
    </row>
    <row r="173" spans="1:12" ht="15.75" customHeight="1">
      <c r="A173" s="281" t="s">
        <v>195</v>
      </c>
      <c r="B173" s="281"/>
      <c r="C173" s="281"/>
      <c r="D173" s="281"/>
      <c r="E173" s="281"/>
      <c r="F173" s="281"/>
      <c r="G173" s="281"/>
      <c r="H173" s="283"/>
      <c r="I173" s="83">
        <f>+Eredménykimutatás!Q12+Eredménykimutatás!Q14</f>
        <v>0</v>
      </c>
      <c r="J173" s="283"/>
      <c r="K173" s="288"/>
      <c r="L173" s="283"/>
    </row>
    <row r="174" ht="17.25" customHeight="1"/>
    <row r="175" spans="1:12" ht="12.75">
      <c r="A175" s="86"/>
      <c r="B175" s="279" t="s">
        <v>194</v>
      </c>
      <c r="C175" s="279"/>
      <c r="D175" s="279"/>
      <c r="E175" s="279"/>
      <c r="F175" s="279"/>
      <c r="G175" s="87"/>
      <c r="H175" s="284" t="s">
        <v>147</v>
      </c>
      <c r="I175" s="80">
        <f>+Eredménykimutatás!K31</f>
        <v>269</v>
      </c>
      <c r="J175" s="284" t="s">
        <v>147</v>
      </c>
      <c r="K175" s="286">
        <f>SUM(I175/I176)</f>
        <v>0.9087837837837838</v>
      </c>
      <c r="L175" s="283" t="s">
        <v>152</v>
      </c>
    </row>
    <row r="176" spans="1:12" ht="12.75">
      <c r="A176" s="281" t="s">
        <v>195</v>
      </c>
      <c r="B176" s="281"/>
      <c r="C176" s="281"/>
      <c r="D176" s="281"/>
      <c r="E176" s="281"/>
      <c r="F176" s="281"/>
      <c r="G176" s="281"/>
      <c r="H176" s="283"/>
      <c r="I176" s="83">
        <f>+Eredménykimutatás!K12+Eredménykimutatás!K14</f>
        <v>296</v>
      </c>
      <c r="J176" s="283"/>
      <c r="K176" s="288"/>
      <c r="L176" s="283"/>
    </row>
    <row r="177" spans="1:12" ht="12.75">
      <c r="A177" s="87"/>
      <c r="B177" s="87"/>
      <c r="C177" s="87"/>
      <c r="D177" s="87"/>
      <c r="E177" s="87"/>
      <c r="F177" s="87"/>
      <c r="G177" s="87"/>
      <c r="H177" s="81"/>
      <c r="I177" s="83"/>
      <c r="J177" s="81"/>
      <c r="K177" s="84"/>
      <c r="L177" s="81"/>
    </row>
    <row r="178" spans="1:12" ht="12.75">
      <c r="A178" s="287" t="s">
        <v>252</v>
      </c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</row>
    <row r="179" spans="1:12" ht="12.75">
      <c r="A179" s="287" t="s">
        <v>243</v>
      </c>
      <c r="B179" s="287"/>
      <c r="C179" s="287"/>
      <c r="D179" s="287"/>
      <c r="E179" s="287"/>
      <c r="F179" s="287"/>
      <c r="G179" s="287"/>
      <c r="H179" s="287"/>
      <c r="I179" s="287"/>
      <c r="J179" s="287"/>
      <c r="K179" s="287"/>
      <c r="L179" s="287"/>
    </row>
    <row r="180" spans="1:12" ht="12.75">
      <c r="A180" s="287"/>
      <c r="B180" s="287"/>
      <c r="C180" s="287"/>
      <c r="D180" s="287"/>
      <c r="E180" s="287"/>
      <c r="F180" s="287"/>
      <c r="G180" s="287"/>
      <c r="H180" s="287"/>
      <c r="I180" s="287"/>
      <c r="J180" s="287"/>
      <c r="K180" s="287"/>
      <c r="L180" s="287"/>
    </row>
    <row r="181" s="75" customFormat="1" ht="30" customHeight="1">
      <c r="A181" s="75" t="s">
        <v>196</v>
      </c>
    </row>
    <row r="183" spans="1:12" ht="15.75" customHeight="1">
      <c r="A183" s="86"/>
      <c r="B183" s="279" t="s">
        <v>192</v>
      </c>
      <c r="C183" s="279"/>
      <c r="D183" s="279"/>
      <c r="E183" s="279"/>
      <c r="F183" s="279"/>
      <c r="G183" s="87"/>
      <c r="H183" s="284" t="s">
        <v>147</v>
      </c>
      <c r="I183" s="80">
        <f>+Eredménykimutatás!Q21</f>
        <v>-24</v>
      </c>
      <c r="J183" s="284" t="s">
        <v>147</v>
      </c>
      <c r="K183" s="286">
        <f>SUM(I183/I184)</f>
        <v>-0.07317073170731707</v>
      </c>
      <c r="L183" s="283" t="s">
        <v>149</v>
      </c>
    </row>
    <row r="184" spans="1:12" ht="15.75" customHeight="1">
      <c r="A184" s="281" t="s">
        <v>158</v>
      </c>
      <c r="B184" s="281"/>
      <c r="C184" s="281"/>
      <c r="D184" s="281"/>
      <c r="E184" s="281"/>
      <c r="F184" s="281"/>
      <c r="G184" s="281"/>
      <c r="H184" s="283"/>
      <c r="I184" s="83">
        <f>+Források!Q12</f>
        <v>328</v>
      </c>
      <c r="J184" s="283"/>
      <c r="K184" s="288"/>
      <c r="L184" s="283"/>
    </row>
    <row r="185" ht="17.25" customHeight="1"/>
    <row r="186" spans="1:12" ht="12.75">
      <c r="A186" s="86"/>
      <c r="B186" s="279" t="s">
        <v>192</v>
      </c>
      <c r="C186" s="279"/>
      <c r="D186" s="279"/>
      <c r="E186" s="279"/>
      <c r="F186" s="279"/>
      <c r="G186" s="87"/>
      <c r="H186" s="284" t="s">
        <v>147</v>
      </c>
      <c r="I186" s="80">
        <f>+Eredménykimutatás!K21</f>
        <v>269</v>
      </c>
      <c r="J186" s="284" t="s">
        <v>147</v>
      </c>
      <c r="K186" s="286">
        <f>SUM(I186/I187)</f>
        <v>0.7707736389684814</v>
      </c>
      <c r="L186" s="283" t="s">
        <v>152</v>
      </c>
    </row>
    <row r="187" spans="1:12" ht="12.75">
      <c r="A187" s="281" t="s">
        <v>158</v>
      </c>
      <c r="B187" s="281"/>
      <c r="C187" s="281"/>
      <c r="D187" s="281"/>
      <c r="E187" s="281"/>
      <c r="F187" s="281"/>
      <c r="G187" s="281"/>
      <c r="H187" s="283"/>
      <c r="I187" s="83">
        <f>+Források!K12</f>
        <v>349</v>
      </c>
      <c r="J187" s="283"/>
      <c r="K187" s="288"/>
      <c r="L187" s="283"/>
    </row>
    <row r="189" spans="1:12" ht="12.75">
      <c r="A189" s="278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</row>
    <row r="190" spans="1:12" ht="12.7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="75" customFormat="1" ht="30" customHeight="1">
      <c r="A191" s="75" t="s">
        <v>197</v>
      </c>
    </row>
    <row r="193" spans="1:12" ht="15.75" customHeight="1">
      <c r="A193" s="86"/>
      <c r="B193" s="279" t="s">
        <v>194</v>
      </c>
      <c r="C193" s="279"/>
      <c r="D193" s="279"/>
      <c r="E193" s="279"/>
      <c r="F193" s="279"/>
      <c r="G193" s="87"/>
      <c r="H193" s="284" t="s">
        <v>147</v>
      </c>
      <c r="I193" s="80">
        <f>+Eredménykimutatás!Q31</f>
        <v>-21</v>
      </c>
      <c r="J193" s="284" t="s">
        <v>147</v>
      </c>
      <c r="K193" s="286">
        <f>SUM(I193/I194)</f>
        <v>-0.06402439024390244</v>
      </c>
      <c r="L193" s="283" t="s">
        <v>149</v>
      </c>
    </row>
    <row r="194" spans="1:12" ht="15.75" customHeight="1">
      <c r="A194" s="281" t="s">
        <v>158</v>
      </c>
      <c r="B194" s="281"/>
      <c r="C194" s="281"/>
      <c r="D194" s="281"/>
      <c r="E194" s="281"/>
      <c r="F194" s="281"/>
      <c r="G194" s="281"/>
      <c r="H194" s="283"/>
      <c r="I194" s="83">
        <f>+Források!Q12</f>
        <v>328</v>
      </c>
      <c r="J194" s="283"/>
      <c r="K194" s="288"/>
      <c r="L194" s="283"/>
    </row>
    <row r="195" ht="17.25" customHeight="1"/>
    <row r="196" spans="1:12" ht="12.75">
      <c r="A196" s="86"/>
      <c r="B196" s="279" t="s">
        <v>194</v>
      </c>
      <c r="C196" s="279"/>
      <c r="D196" s="279"/>
      <c r="E196" s="279"/>
      <c r="F196" s="279"/>
      <c r="G196" s="87"/>
      <c r="H196" s="284" t="s">
        <v>147</v>
      </c>
      <c r="I196" s="80">
        <f>+Eredménykimutatás!K31</f>
        <v>269</v>
      </c>
      <c r="J196" s="284" t="s">
        <v>147</v>
      </c>
      <c r="K196" s="286">
        <f>SUM(I196/I197)</f>
        <v>0.7707736389684814</v>
      </c>
      <c r="L196" s="283" t="s">
        <v>152</v>
      </c>
    </row>
    <row r="197" spans="1:12" ht="12.75">
      <c r="A197" s="281" t="s">
        <v>158</v>
      </c>
      <c r="B197" s="281"/>
      <c r="C197" s="281"/>
      <c r="D197" s="281"/>
      <c r="E197" s="281"/>
      <c r="F197" s="281"/>
      <c r="G197" s="281"/>
      <c r="H197" s="283"/>
      <c r="I197" s="83">
        <f>+Források!K12</f>
        <v>349</v>
      </c>
      <c r="J197" s="283"/>
      <c r="K197" s="288"/>
      <c r="L197" s="283"/>
    </row>
    <row r="198" spans="1:12" ht="12.75">
      <c r="A198" s="87"/>
      <c r="B198" s="87"/>
      <c r="C198" s="87"/>
      <c r="D198" s="87"/>
      <c r="E198" s="87"/>
      <c r="F198" s="87"/>
      <c r="G198" s="87"/>
      <c r="H198" s="81"/>
      <c r="I198" s="83"/>
      <c r="J198" s="81"/>
      <c r="K198" s="84"/>
      <c r="L198" s="81"/>
    </row>
    <row r="199" spans="1:12" ht="12.75">
      <c r="A199" s="278" t="s">
        <v>244</v>
      </c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</row>
    <row r="200" spans="1:12" ht="12.75">
      <c r="A200" s="278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</row>
    <row r="201" s="75" customFormat="1" ht="30" customHeight="1">
      <c r="A201" s="75" t="s">
        <v>226</v>
      </c>
    </row>
    <row r="203" spans="1:12" ht="15.75" customHeight="1">
      <c r="A203" s="86"/>
      <c r="B203" s="279" t="s">
        <v>192</v>
      </c>
      <c r="C203" s="279"/>
      <c r="D203" s="279"/>
      <c r="E203" s="279"/>
      <c r="F203" s="279"/>
      <c r="G203" s="87"/>
      <c r="H203" s="284" t="s">
        <v>147</v>
      </c>
      <c r="I203" s="80">
        <f>+Eredménykimutatás!Q21</f>
        <v>-24</v>
      </c>
      <c r="J203" s="284" t="s">
        <v>147</v>
      </c>
      <c r="K203" s="286" t="e">
        <f>SUM(I203/I204)</f>
        <v>#DIV/0!</v>
      </c>
      <c r="L203" s="283" t="s">
        <v>149</v>
      </c>
    </row>
    <row r="204" spans="1:12" ht="15.75" customHeight="1">
      <c r="A204" s="281" t="s">
        <v>227</v>
      </c>
      <c r="B204" s="281"/>
      <c r="C204" s="281"/>
      <c r="D204" s="281"/>
      <c r="E204" s="281"/>
      <c r="F204" s="281"/>
      <c r="G204" s="281"/>
      <c r="H204" s="284"/>
      <c r="I204" s="83">
        <f>+Eredménykimutatás!U17</f>
        <v>0</v>
      </c>
      <c r="J204" s="284"/>
      <c r="K204" s="286"/>
      <c r="L204" s="283"/>
    </row>
    <row r="205" ht="17.25" customHeight="1"/>
    <row r="206" spans="1:12" ht="12.75">
      <c r="A206" s="86"/>
      <c r="B206" s="279" t="s">
        <v>192</v>
      </c>
      <c r="C206" s="279"/>
      <c r="D206" s="279"/>
      <c r="E206" s="279"/>
      <c r="F206" s="279"/>
      <c r="G206" s="87"/>
      <c r="H206" s="284" t="s">
        <v>147</v>
      </c>
      <c r="I206" s="80">
        <f>+Eredménykimutatás!K21</f>
        <v>269</v>
      </c>
      <c r="J206" s="284" t="s">
        <v>147</v>
      </c>
      <c r="K206" s="286" t="e">
        <f>SUM(I206/I207)</f>
        <v>#DIV/0!</v>
      </c>
      <c r="L206" s="283" t="s">
        <v>152</v>
      </c>
    </row>
    <row r="207" spans="1:12" ht="12.75">
      <c r="A207" s="281" t="s">
        <v>227</v>
      </c>
      <c r="B207" s="281"/>
      <c r="C207" s="281"/>
      <c r="D207" s="281"/>
      <c r="E207" s="281"/>
      <c r="F207" s="281"/>
      <c r="G207" s="281"/>
      <c r="H207" s="284"/>
      <c r="I207" s="83">
        <f>+Eredménykimutatás!U14</f>
        <v>0</v>
      </c>
      <c r="J207" s="284"/>
      <c r="K207" s="286"/>
      <c r="L207" s="283"/>
    </row>
    <row r="209" spans="1:12" ht="12.75">
      <c r="A209" s="278" t="s">
        <v>253</v>
      </c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</row>
    <row r="210" spans="1:12" ht="12.7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="75" customFormat="1" ht="30" customHeight="1">
      <c r="A211" s="75" t="s">
        <v>229</v>
      </c>
    </row>
    <row r="213" spans="1:12" ht="15.75" customHeight="1">
      <c r="A213" s="86"/>
      <c r="B213" s="279" t="s">
        <v>194</v>
      </c>
      <c r="C213" s="279"/>
      <c r="D213" s="279"/>
      <c r="E213" s="279"/>
      <c r="F213" s="279"/>
      <c r="G213" s="87"/>
      <c r="H213" s="284" t="s">
        <v>147</v>
      </c>
      <c r="I213" s="80">
        <f>+Eredménykimutatás!Q31</f>
        <v>-21</v>
      </c>
      <c r="J213" s="284" t="s">
        <v>147</v>
      </c>
      <c r="K213" s="282" t="e">
        <f>SUM(I213/I214)</f>
        <v>#DIV/0!</v>
      </c>
      <c r="L213" s="283" t="s">
        <v>149</v>
      </c>
    </row>
    <row r="214" spans="1:12" ht="15.75" customHeight="1">
      <c r="A214" s="281" t="s">
        <v>227</v>
      </c>
      <c r="B214" s="281"/>
      <c r="C214" s="281"/>
      <c r="D214" s="281"/>
      <c r="E214" s="281"/>
      <c r="F214" s="281"/>
      <c r="G214" s="281"/>
      <c r="H214" s="284"/>
      <c r="I214" s="83">
        <f>+Eredménykimutatás!U17</f>
        <v>0</v>
      </c>
      <c r="J214" s="284"/>
      <c r="K214" s="282"/>
      <c r="L214" s="283"/>
    </row>
    <row r="215" ht="17.25" customHeight="1"/>
    <row r="216" spans="1:12" ht="12.75">
      <c r="A216" s="86"/>
      <c r="B216" s="279" t="s">
        <v>194</v>
      </c>
      <c r="C216" s="279"/>
      <c r="D216" s="279"/>
      <c r="E216" s="279"/>
      <c r="F216" s="279"/>
      <c r="G216" s="87"/>
      <c r="H216" s="284" t="s">
        <v>147</v>
      </c>
      <c r="I216" s="80">
        <f>+Eredménykimutatás!K31</f>
        <v>269</v>
      </c>
      <c r="J216" s="284" t="s">
        <v>147</v>
      </c>
      <c r="K216" s="282" t="e">
        <f>SUM(I216/I217)</f>
        <v>#DIV/0!</v>
      </c>
      <c r="L216" s="283" t="s">
        <v>152</v>
      </c>
    </row>
    <row r="217" spans="1:12" ht="12.75">
      <c r="A217" s="281" t="s">
        <v>227</v>
      </c>
      <c r="B217" s="281"/>
      <c r="C217" s="281"/>
      <c r="D217" s="281"/>
      <c r="E217" s="281"/>
      <c r="F217" s="281"/>
      <c r="G217" s="281"/>
      <c r="H217" s="284"/>
      <c r="I217" s="83">
        <f>+Eredménykimutatás!U14</f>
        <v>0</v>
      </c>
      <c r="J217" s="284"/>
      <c r="K217" s="282"/>
      <c r="L217" s="283"/>
    </row>
    <row r="219" spans="1:12" ht="12.75">
      <c r="A219" s="278" t="s">
        <v>254</v>
      </c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</row>
    <row r="220" spans="1:12" ht="12.7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="75" customFormat="1" ht="30" customHeight="1">
      <c r="A221" s="75" t="s">
        <v>230</v>
      </c>
    </row>
    <row r="223" spans="1:12" ht="15.75" customHeight="1">
      <c r="A223" s="86"/>
      <c r="B223" s="279" t="s">
        <v>192</v>
      </c>
      <c r="C223" s="279"/>
      <c r="D223" s="279"/>
      <c r="E223" s="279"/>
      <c r="F223" s="279"/>
      <c r="G223" s="87"/>
      <c r="H223" s="284" t="s">
        <v>147</v>
      </c>
      <c r="I223" s="80">
        <f>+Eredménykimutatás!Q21</f>
        <v>-24</v>
      </c>
      <c r="J223" s="284" t="s">
        <v>147</v>
      </c>
      <c r="K223" s="282" t="e">
        <f>SUM(I223/I224)</f>
        <v>#DIV/0!</v>
      </c>
      <c r="L223" s="283" t="s">
        <v>149</v>
      </c>
    </row>
    <row r="224" spans="1:12" ht="15.75" customHeight="1">
      <c r="A224" s="281" t="s">
        <v>231</v>
      </c>
      <c r="B224" s="281"/>
      <c r="C224" s="281"/>
      <c r="D224" s="281"/>
      <c r="E224" s="281"/>
      <c r="F224" s="281"/>
      <c r="G224" s="281"/>
      <c r="H224" s="284"/>
      <c r="I224" s="83">
        <f>+Eredménykimutatás!U18</f>
        <v>0</v>
      </c>
      <c r="J224" s="284"/>
      <c r="K224" s="282"/>
      <c r="L224" s="283"/>
    </row>
    <row r="225" ht="17.25" customHeight="1"/>
    <row r="226" spans="1:12" ht="12.75">
      <c r="A226" s="86"/>
      <c r="B226" s="279" t="s">
        <v>192</v>
      </c>
      <c r="C226" s="279"/>
      <c r="D226" s="279"/>
      <c r="E226" s="279"/>
      <c r="F226" s="279"/>
      <c r="G226" s="87"/>
      <c r="H226" s="284" t="s">
        <v>147</v>
      </c>
      <c r="I226" s="80">
        <f>+Eredménykimutatás!K21</f>
        <v>269</v>
      </c>
      <c r="J226" s="284" t="s">
        <v>147</v>
      </c>
      <c r="K226" s="282" t="e">
        <f>SUM(I226/I227)</f>
        <v>#DIV/0!</v>
      </c>
      <c r="L226" s="283" t="s">
        <v>152</v>
      </c>
    </row>
    <row r="227" spans="1:12" ht="12.75">
      <c r="A227" s="281" t="s">
        <v>231</v>
      </c>
      <c r="B227" s="281"/>
      <c r="C227" s="281"/>
      <c r="D227" s="281"/>
      <c r="E227" s="281"/>
      <c r="F227" s="281"/>
      <c r="G227" s="281"/>
      <c r="H227" s="284"/>
      <c r="I227" s="83">
        <f>+Eredménykimutatás!U15</f>
        <v>0</v>
      </c>
      <c r="J227" s="284"/>
      <c r="K227" s="282"/>
      <c r="L227" s="283"/>
    </row>
    <row r="229" spans="1:12" ht="12.75">
      <c r="A229" s="278" t="s">
        <v>235</v>
      </c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</row>
    <row r="230" spans="1:12" ht="12.7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="75" customFormat="1" ht="30" customHeight="1">
      <c r="A231" s="75" t="s">
        <v>232</v>
      </c>
    </row>
    <row r="233" spans="1:12" ht="15.75" customHeight="1">
      <c r="A233" s="86"/>
      <c r="B233" s="279" t="s">
        <v>194</v>
      </c>
      <c r="C233" s="279"/>
      <c r="D233" s="279"/>
      <c r="E233" s="279"/>
      <c r="F233" s="279"/>
      <c r="G233" s="87"/>
      <c r="H233" s="284" t="s">
        <v>147</v>
      </c>
      <c r="I233" s="80">
        <f>+Eredménykimutatás!Q31</f>
        <v>-21</v>
      </c>
      <c r="J233" s="284" t="s">
        <v>147</v>
      </c>
      <c r="K233" s="282" t="e">
        <f>SUM(I233/I234)</f>
        <v>#DIV/0!</v>
      </c>
      <c r="L233" s="283" t="s">
        <v>149</v>
      </c>
    </row>
    <row r="234" spans="1:12" ht="15.75" customHeight="1">
      <c r="A234" s="281" t="s">
        <v>231</v>
      </c>
      <c r="B234" s="281"/>
      <c r="C234" s="281"/>
      <c r="D234" s="281"/>
      <c r="E234" s="281"/>
      <c r="F234" s="281"/>
      <c r="G234" s="281"/>
      <c r="H234" s="284"/>
      <c r="I234" s="83">
        <f>+Eredménykimutatás!U18</f>
        <v>0</v>
      </c>
      <c r="J234" s="284"/>
      <c r="K234" s="282"/>
      <c r="L234" s="283"/>
    </row>
    <row r="235" ht="17.25" customHeight="1"/>
    <row r="236" spans="1:12" ht="12.75">
      <c r="A236" s="86"/>
      <c r="B236" s="279" t="s">
        <v>194</v>
      </c>
      <c r="C236" s="279"/>
      <c r="D236" s="279"/>
      <c r="E236" s="279"/>
      <c r="F236" s="279"/>
      <c r="G236" s="87"/>
      <c r="H236" s="284" t="s">
        <v>147</v>
      </c>
      <c r="I236" s="80">
        <f>+Eredménykimutatás!K31</f>
        <v>269</v>
      </c>
      <c r="J236" s="284" t="s">
        <v>147</v>
      </c>
      <c r="K236" s="282" t="e">
        <f>SUM(I236/I237)</f>
        <v>#DIV/0!</v>
      </c>
      <c r="L236" s="283" t="s">
        <v>152</v>
      </c>
    </row>
    <row r="237" spans="1:12" ht="12.75">
      <c r="A237" s="281" t="s">
        <v>231</v>
      </c>
      <c r="B237" s="281"/>
      <c r="C237" s="281"/>
      <c r="D237" s="281"/>
      <c r="E237" s="281"/>
      <c r="F237" s="281"/>
      <c r="G237" s="281"/>
      <c r="H237" s="284"/>
      <c r="I237" s="83">
        <f>+Eredménykimutatás!U15</f>
        <v>0</v>
      </c>
      <c r="J237" s="284"/>
      <c r="K237" s="282"/>
      <c r="L237" s="283"/>
    </row>
    <row r="239" spans="1:12" ht="12.75">
      <c r="A239" s="278" t="s">
        <v>235</v>
      </c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</row>
    <row r="240" spans="1:12" ht="12.7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="75" customFormat="1" ht="30" customHeight="1">
      <c r="A241" s="75" t="s">
        <v>198</v>
      </c>
    </row>
    <row r="243" spans="1:12" ht="15.75" customHeight="1">
      <c r="A243" s="279" t="s">
        <v>199</v>
      </c>
      <c r="B243" s="279"/>
      <c r="C243" s="279"/>
      <c r="D243" s="279"/>
      <c r="E243" s="279"/>
      <c r="F243" s="279"/>
      <c r="G243" s="279"/>
      <c r="H243" s="284" t="s">
        <v>147</v>
      </c>
      <c r="I243" s="80">
        <f>+Eredménykimutatás!Q25</f>
        <v>-21</v>
      </c>
      <c r="J243" s="284" t="s">
        <v>147</v>
      </c>
      <c r="K243" s="286">
        <f>SUM(I243/I244)</f>
        <v>-0.06402439024390244</v>
      </c>
      <c r="L243" s="283" t="s">
        <v>149</v>
      </c>
    </row>
    <row r="244" spans="1:12" ht="15.75" customHeight="1">
      <c r="A244" s="281" t="s">
        <v>200</v>
      </c>
      <c r="B244" s="281"/>
      <c r="C244" s="281"/>
      <c r="D244" s="281"/>
      <c r="E244" s="281"/>
      <c r="F244" s="281"/>
      <c r="G244" s="281"/>
      <c r="H244" s="283"/>
      <c r="I244" s="83">
        <f>+Források!Q12+Források!Q22</f>
        <v>328</v>
      </c>
      <c r="J244" s="283"/>
      <c r="K244" s="288"/>
      <c r="L244" s="283"/>
    </row>
    <row r="245" ht="17.25" customHeight="1"/>
    <row r="246" spans="1:12" ht="12.75">
      <c r="A246" s="279" t="s">
        <v>199</v>
      </c>
      <c r="B246" s="279"/>
      <c r="C246" s="279"/>
      <c r="D246" s="279"/>
      <c r="E246" s="279"/>
      <c r="F246" s="279"/>
      <c r="G246" s="279"/>
      <c r="H246" s="284" t="s">
        <v>147</v>
      </c>
      <c r="I246" s="80">
        <f>+Eredménykimutatás!K25</f>
        <v>269</v>
      </c>
      <c r="J246" s="284" t="s">
        <v>147</v>
      </c>
      <c r="K246" s="286">
        <f>SUM(I246/I247)</f>
        <v>0.7707736389684814</v>
      </c>
      <c r="L246" s="283" t="s">
        <v>152</v>
      </c>
    </row>
    <row r="247" spans="1:12" ht="12.75">
      <c r="A247" s="281" t="s">
        <v>200</v>
      </c>
      <c r="B247" s="281"/>
      <c r="C247" s="281"/>
      <c r="D247" s="281"/>
      <c r="E247" s="281"/>
      <c r="F247" s="281"/>
      <c r="G247" s="281"/>
      <c r="H247" s="283"/>
      <c r="I247" s="83">
        <f>+Források!K12+Források!K22</f>
        <v>349</v>
      </c>
      <c r="J247" s="283"/>
      <c r="K247" s="288"/>
      <c r="L247" s="283"/>
    </row>
    <row r="249" spans="1:12" ht="12.75">
      <c r="A249" s="278" t="s">
        <v>255</v>
      </c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</row>
    <row r="250" spans="1:12" ht="12.75">
      <c r="A250" s="278" t="s">
        <v>245</v>
      </c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</row>
    <row r="252" s="75" customFormat="1" ht="30" customHeight="1">
      <c r="A252" s="75" t="s">
        <v>213</v>
      </c>
    </row>
    <row r="253" spans="1:12" s="77" customFormat="1" ht="15.75">
      <c r="A253" s="63"/>
      <c r="B253" s="63"/>
      <c r="C253" s="63"/>
      <c r="D253" s="94"/>
      <c r="E253" s="89"/>
      <c r="F253" s="89"/>
      <c r="G253" s="89"/>
      <c r="H253" s="94"/>
      <c r="I253" s="95"/>
      <c r="J253" s="94"/>
      <c r="K253" s="96"/>
      <c r="L253" s="94"/>
    </row>
    <row r="254" spans="1:11" s="100" customFormat="1" ht="12.75">
      <c r="A254" s="97" t="s">
        <v>203</v>
      </c>
      <c r="B254" s="97"/>
      <c r="C254" s="97"/>
      <c r="D254" s="97"/>
      <c r="E254" s="98"/>
      <c r="F254" s="98"/>
      <c r="G254" s="97" t="s">
        <v>204</v>
      </c>
      <c r="H254" s="97"/>
      <c r="I254" s="99"/>
      <c r="J254" s="97"/>
      <c r="K254" s="97"/>
    </row>
    <row r="255" spans="1:11" s="100" customFormat="1" ht="25.5" customHeight="1">
      <c r="A255" s="101" t="s">
        <v>205</v>
      </c>
      <c r="B255" s="101"/>
      <c r="C255" s="101"/>
      <c r="D255" s="101"/>
      <c r="E255" s="102"/>
      <c r="F255" s="102"/>
      <c r="G255" s="285" t="s">
        <v>212</v>
      </c>
      <c r="H255" s="285"/>
      <c r="I255" s="285"/>
      <c r="J255" s="285"/>
      <c r="K255" s="285"/>
    </row>
    <row r="256" spans="1:11" s="100" customFormat="1" ht="12.75">
      <c r="A256" s="101" t="s">
        <v>206</v>
      </c>
      <c r="B256" s="101"/>
      <c r="C256" s="101"/>
      <c r="D256" s="101"/>
      <c r="E256" s="102"/>
      <c r="F256" s="102"/>
      <c r="G256" s="280" t="s">
        <v>207</v>
      </c>
      <c r="H256" s="280"/>
      <c r="I256" s="280"/>
      <c r="J256" s="280"/>
      <c r="K256" s="280"/>
    </row>
    <row r="257" spans="1:11" s="100" customFormat="1" ht="30.75" customHeight="1">
      <c r="A257" s="101" t="s">
        <v>208</v>
      </c>
      <c r="B257" s="101"/>
      <c r="C257" s="101"/>
      <c r="D257" s="101"/>
      <c r="E257" s="102"/>
      <c r="F257" s="102"/>
      <c r="G257" s="280" t="s">
        <v>209</v>
      </c>
      <c r="H257" s="280"/>
      <c r="I257" s="280"/>
      <c r="J257" s="280"/>
      <c r="K257" s="280"/>
    </row>
    <row r="258" spans="1:11" s="100" customFormat="1" ht="16.5" customHeight="1">
      <c r="A258" s="111"/>
      <c r="B258" s="111"/>
      <c r="C258" s="111"/>
      <c r="D258" s="111"/>
      <c r="E258" s="112"/>
      <c r="F258" s="112"/>
      <c r="G258" s="113"/>
      <c r="H258" s="113"/>
      <c r="I258" s="113"/>
      <c r="J258" s="113"/>
      <c r="K258" s="113"/>
    </row>
    <row r="259" spans="2:12" ht="12.75">
      <c r="B259" s="82"/>
      <c r="C259" s="82"/>
      <c r="D259" s="81"/>
      <c r="E259" s="78"/>
      <c r="F259" s="78" t="s">
        <v>2</v>
      </c>
      <c r="G259" s="104"/>
      <c r="I259" s="83"/>
      <c r="J259" s="81"/>
      <c r="K259" s="84"/>
      <c r="L259" s="81"/>
    </row>
    <row r="260" spans="1:12" ht="12.75">
      <c r="A260" s="103"/>
      <c r="B260" s="82"/>
      <c r="C260" s="82"/>
      <c r="D260" s="104" t="s">
        <v>210</v>
      </c>
      <c r="E260" s="105">
        <f>+Eszközök!Q23</f>
        <v>328</v>
      </c>
      <c r="F260" s="82"/>
      <c r="G260" s="106">
        <f>+Források!Q25</f>
        <v>0</v>
      </c>
      <c r="H260" s="107" t="s">
        <v>210</v>
      </c>
      <c r="I260" s="83"/>
      <c r="J260" s="81"/>
      <c r="K260" s="84"/>
      <c r="L260" s="81"/>
    </row>
    <row r="261" spans="1:12" ht="12.75">
      <c r="A261" s="103"/>
      <c r="B261" s="82"/>
      <c r="C261" s="82"/>
      <c r="D261" s="104" t="s">
        <v>25</v>
      </c>
      <c r="E261" s="108">
        <f>+Eszközök!Q21+Eszközök!Q22+Eszközök!Q24</f>
        <v>0</v>
      </c>
      <c r="F261" s="82"/>
      <c r="G261" s="106">
        <f>+Források!Q25+Források!Q26</f>
        <v>0</v>
      </c>
      <c r="H261" s="109" t="s">
        <v>25</v>
      </c>
      <c r="I261" s="83"/>
      <c r="J261" s="81"/>
      <c r="K261" s="84"/>
      <c r="L261" s="81"/>
    </row>
    <row r="262" spans="1:12" ht="12.75">
      <c r="A262" s="82"/>
      <c r="B262" s="82"/>
      <c r="C262" s="82"/>
      <c r="D262" s="104" t="s">
        <v>26</v>
      </c>
      <c r="E262" s="108">
        <f>+Eszközök!Q20</f>
        <v>0</v>
      </c>
      <c r="F262" s="82"/>
      <c r="G262" s="108">
        <f>+Források!Q24</f>
        <v>0</v>
      </c>
      <c r="H262" s="84" t="s">
        <v>26</v>
      </c>
      <c r="I262" s="83"/>
      <c r="J262" s="81"/>
      <c r="K262" s="84"/>
      <c r="L262" s="81"/>
    </row>
    <row r="263" spans="1:12" ht="12.75">
      <c r="A263" s="82"/>
      <c r="B263" s="82"/>
      <c r="C263" s="82"/>
      <c r="D263" s="104" t="s">
        <v>211</v>
      </c>
      <c r="E263" s="108">
        <f>+Eszközök!Q12+Eszközök!Q24</f>
        <v>0</v>
      </c>
      <c r="F263" s="82"/>
      <c r="G263" s="110">
        <f>+Források!Q12+Források!Q21+Források!Q26</f>
        <v>328</v>
      </c>
      <c r="H263" s="105" t="s">
        <v>211</v>
      </c>
      <c r="I263" s="83"/>
      <c r="J263" s="81"/>
      <c r="K263" s="84"/>
      <c r="L263" s="81"/>
    </row>
    <row r="264" spans="1:11" s="100" customFormat="1" ht="16.5" customHeight="1">
      <c r="A264" s="111"/>
      <c r="B264" s="111"/>
      <c r="C264" s="111"/>
      <c r="D264" s="111"/>
      <c r="E264" s="112"/>
      <c r="F264" s="112"/>
      <c r="G264" s="113"/>
      <c r="H264" s="113"/>
      <c r="I264" s="113"/>
      <c r="J264" s="113"/>
      <c r="K264" s="113"/>
    </row>
    <row r="265" spans="2:12" ht="12.75">
      <c r="B265" s="82"/>
      <c r="C265" s="82"/>
      <c r="D265" s="81"/>
      <c r="E265" s="78"/>
      <c r="F265" s="78" t="s">
        <v>0</v>
      </c>
      <c r="G265" s="104"/>
      <c r="I265" s="83"/>
      <c r="J265" s="81"/>
      <c r="K265" s="84"/>
      <c r="L265" s="81"/>
    </row>
    <row r="266" spans="1:12" ht="12.75">
      <c r="A266" s="103"/>
      <c r="B266" s="82"/>
      <c r="C266" s="82"/>
      <c r="D266" s="104" t="s">
        <v>210</v>
      </c>
      <c r="E266" s="105">
        <f>+Eszközök!K23</f>
        <v>349</v>
      </c>
      <c r="F266" s="82"/>
      <c r="G266" s="106">
        <f>+Források!K25</f>
        <v>0</v>
      </c>
      <c r="H266" s="107" t="s">
        <v>210</v>
      </c>
      <c r="I266" s="83"/>
      <c r="J266" s="81"/>
      <c r="K266" s="84"/>
      <c r="L266" s="81"/>
    </row>
    <row r="267" spans="1:12" ht="12.75">
      <c r="A267" s="103"/>
      <c r="B267" s="82"/>
      <c r="C267" s="82"/>
      <c r="D267" s="104" t="s">
        <v>25</v>
      </c>
      <c r="E267" s="108">
        <f>+Eszközök!K21+Eszközök!K22+Eszközök!K24</f>
        <v>0</v>
      </c>
      <c r="F267" s="82"/>
      <c r="G267" s="106">
        <f>+Források!K25+Források!K26</f>
        <v>0</v>
      </c>
      <c r="H267" s="109" t="s">
        <v>25</v>
      </c>
      <c r="I267" s="83"/>
      <c r="J267" s="81"/>
      <c r="K267" s="84"/>
      <c r="L267" s="81"/>
    </row>
    <row r="268" spans="1:12" ht="12.75">
      <c r="A268" s="82"/>
      <c r="B268" s="82"/>
      <c r="C268" s="82"/>
      <c r="D268" s="104" t="s">
        <v>26</v>
      </c>
      <c r="E268" s="108">
        <f>+Eszközök!K20</f>
        <v>0</v>
      </c>
      <c r="F268" s="82"/>
      <c r="G268" s="108">
        <f>+Források!K24</f>
        <v>0</v>
      </c>
      <c r="H268" s="84" t="s">
        <v>26</v>
      </c>
      <c r="I268" s="83"/>
      <c r="J268" s="81"/>
      <c r="K268" s="84"/>
      <c r="L268" s="81"/>
    </row>
    <row r="269" spans="1:12" ht="12.75">
      <c r="A269" s="82"/>
      <c r="B269" s="82"/>
      <c r="C269" s="82"/>
      <c r="D269" s="104" t="s">
        <v>211</v>
      </c>
      <c r="E269" s="108">
        <f>+Eszközök!K12+Eszközök!K24</f>
        <v>0</v>
      </c>
      <c r="F269" s="82"/>
      <c r="G269" s="110">
        <f>+Források!K12+Források!K21+Források!K26</f>
        <v>349</v>
      </c>
      <c r="H269" s="105" t="s">
        <v>211</v>
      </c>
      <c r="I269" s="83"/>
      <c r="J269" s="81"/>
      <c r="K269" s="84"/>
      <c r="L269" s="81"/>
    </row>
    <row r="271" spans="1:12" ht="12.75">
      <c r="A271" s="278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</row>
    <row r="272" spans="1:12" ht="12.75">
      <c r="A272" s="278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</row>
    <row r="273" spans="1:12" ht="12.75">
      <c r="A273" s="278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</row>
    <row r="274" spans="1:12" ht="12.75">
      <c r="A274" s="278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</row>
  </sheetData>
  <sheetProtection sheet="1" objects="1" scenarios="1"/>
  <mergeCells count="390">
    <mergeCell ref="A3:L3"/>
    <mergeCell ref="A6:C6"/>
    <mergeCell ref="D6:D7"/>
    <mergeCell ref="E6:G6"/>
    <mergeCell ref="H6:H7"/>
    <mergeCell ref="J6:J7"/>
    <mergeCell ref="K6:K7"/>
    <mergeCell ref="L6:L7"/>
    <mergeCell ref="A7:C7"/>
    <mergeCell ref="E7:G7"/>
    <mergeCell ref="A9:C9"/>
    <mergeCell ref="D9:D10"/>
    <mergeCell ref="E9:G9"/>
    <mergeCell ref="A10:C10"/>
    <mergeCell ref="E10:G10"/>
    <mergeCell ref="H9:H10"/>
    <mergeCell ref="J9:J10"/>
    <mergeCell ref="K9:K10"/>
    <mergeCell ref="L9:L10"/>
    <mergeCell ref="A12:L12"/>
    <mergeCell ref="A13:L13"/>
    <mergeCell ref="A16:C16"/>
    <mergeCell ref="D16:D17"/>
    <mergeCell ref="E16:G16"/>
    <mergeCell ref="A17:C17"/>
    <mergeCell ref="L16:L17"/>
    <mergeCell ref="E17:G17"/>
    <mergeCell ref="H16:H17"/>
    <mergeCell ref="J16:J17"/>
    <mergeCell ref="K16:K17"/>
    <mergeCell ref="H19:H20"/>
    <mergeCell ref="J19:J20"/>
    <mergeCell ref="K19:K20"/>
    <mergeCell ref="L19:L20"/>
    <mergeCell ref="A22:L22"/>
    <mergeCell ref="A23:L23"/>
    <mergeCell ref="A24:L24"/>
    <mergeCell ref="A19:C19"/>
    <mergeCell ref="D19:D20"/>
    <mergeCell ref="E19:G19"/>
    <mergeCell ref="A20:C20"/>
    <mergeCell ref="E20:G20"/>
    <mergeCell ref="J27:J28"/>
    <mergeCell ref="K27:K28"/>
    <mergeCell ref="L27:L28"/>
    <mergeCell ref="A28:C28"/>
    <mergeCell ref="E28:G28"/>
    <mergeCell ref="A27:C27"/>
    <mergeCell ref="D27:D28"/>
    <mergeCell ref="E27:G27"/>
    <mergeCell ref="H27:H28"/>
    <mergeCell ref="A30:C30"/>
    <mergeCell ref="D30:D31"/>
    <mergeCell ref="E30:G30"/>
    <mergeCell ref="A31:C31"/>
    <mergeCell ref="E31:G31"/>
    <mergeCell ref="H30:H31"/>
    <mergeCell ref="J30:J31"/>
    <mergeCell ref="K30:K31"/>
    <mergeCell ref="L30:L31"/>
    <mergeCell ref="A33:L33"/>
    <mergeCell ref="A37:C37"/>
    <mergeCell ref="D37:D38"/>
    <mergeCell ref="E37:G37"/>
    <mergeCell ref="H37:H38"/>
    <mergeCell ref="J37:J38"/>
    <mergeCell ref="K37:K38"/>
    <mergeCell ref="L37:L38"/>
    <mergeCell ref="A38:C38"/>
    <mergeCell ref="E38:G38"/>
    <mergeCell ref="J40:J41"/>
    <mergeCell ref="K40:K41"/>
    <mergeCell ref="L40:L41"/>
    <mergeCell ref="A41:C41"/>
    <mergeCell ref="E41:G41"/>
    <mergeCell ref="A40:C40"/>
    <mergeCell ref="D40:D41"/>
    <mergeCell ref="E40:G40"/>
    <mergeCell ref="H40:H41"/>
    <mergeCell ref="A43:L43"/>
    <mergeCell ref="A47:C47"/>
    <mergeCell ref="D47:D48"/>
    <mergeCell ref="E47:G47"/>
    <mergeCell ref="H47:H48"/>
    <mergeCell ref="J47:J48"/>
    <mergeCell ref="K47:K48"/>
    <mergeCell ref="L47:L48"/>
    <mergeCell ref="A48:C48"/>
    <mergeCell ref="E48:G48"/>
    <mergeCell ref="J50:J51"/>
    <mergeCell ref="K50:K51"/>
    <mergeCell ref="L50:L51"/>
    <mergeCell ref="A51:C51"/>
    <mergeCell ref="E51:G51"/>
    <mergeCell ref="A50:C50"/>
    <mergeCell ref="D50:D51"/>
    <mergeCell ref="E50:G50"/>
    <mergeCell ref="H50:H51"/>
    <mergeCell ref="A53:L53"/>
    <mergeCell ref="A57:C57"/>
    <mergeCell ref="D57:D58"/>
    <mergeCell ref="E57:G57"/>
    <mergeCell ref="H57:H58"/>
    <mergeCell ref="J57:J58"/>
    <mergeCell ref="K57:K58"/>
    <mergeCell ref="L57:L58"/>
    <mergeCell ref="A58:C58"/>
    <mergeCell ref="E58:G58"/>
    <mergeCell ref="J60:J61"/>
    <mergeCell ref="K60:K61"/>
    <mergeCell ref="L60:L61"/>
    <mergeCell ref="A61:C61"/>
    <mergeCell ref="E61:G61"/>
    <mergeCell ref="A60:C60"/>
    <mergeCell ref="D60:D61"/>
    <mergeCell ref="E60:G60"/>
    <mergeCell ref="H60:H61"/>
    <mergeCell ref="A63:L63"/>
    <mergeCell ref="A64:L64"/>
    <mergeCell ref="A65:L65"/>
    <mergeCell ref="A68:C68"/>
    <mergeCell ref="D68:D69"/>
    <mergeCell ref="E68:G68"/>
    <mergeCell ref="H68:H69"/>
    <mergeCell ref="J68:J69"/>
    <mergeCell ref="K68:K69"/>
    <mergeCell ref="L68:L69"/>
    <mergeCell ref="A69:C69"/>
    <mergeCell ref="E69:G69"/>
    <mergeCell ref="A71:C71"/>
    <mergeCell ref="D71:D72"/>
    <mergeCell ref="E71:G71"/>
    <mergeCell ref="A72:C72"/>
    <mergeCell ref="E72:G72"/>
    <mergeCell ref="H71:H72"/>
    <mergeCell ref="J71:J72"/>
    <mergeCell ref="K71:K72"/>
    <mergeCell ref="L71:L72"/>
    <mergeCell ref="A74:L74"/>
    <mergeCell ref="A78:C78"/>
    <mergeCell ref="D78:D79"/>
    <mergeCell ref="E78:G78"/>
    <mergeCell ref="H78:H79"/>
    <mergeCell ref="J78:J79"/>
    <mergeCell ref="K78:K79"/>
    <mergeCell ref="L78:L79"/>
    <mergeCell ref="A79:C79"/>
    <mergeCell ref="E79:G79"/>
    <mergeCell ref="J81:J82"/>
    <mergeCell ref="K81:K82"/>
    <mergeCell ref="L81:L82"/>
    <mergeCell ref="A82:C82"/>
    <mergeCell ref="E82:G82"/>
    <mergeCell ref="A81:C81"/>
    <mergeCell ref="D81:D82"/>
    <mergeCell ref="E81:G81"/>
    <mergeCell ref="H81:H82"/>
    <mergeCell ref="A84:L84"/>
    <mergeCell ref="A85:L85"/>
    <mergeCell ref="A88:C88"/>
    <mergeCell ref="D88:D89"/>
    <mergeCell ref="E88:G88"/>
    <mergeCell ref="H88:H89"/>
    <mergeCell ref="J88:J89"/>
    <mergeCell ref="K88:K89"/>
    <mergeCell ref="L88:L89"/>
    <mergeCell ref="A89:C89"/>
    <mergeCell ref="E89:G89"/>
    <mergeCell ref="A91:C91"/>
    <mergeCell ref="D91:D92"/>
    <mergeCell ref="E91:G91"/>
    <mergeCell ref="A92:C92"/>
    <mergeCell ref="E92:G92"/>
    <mergeCell ref="L110:L111"/>
    <mergeCell ref="A111:G111"/>
    <mergeCell ref="B101:F101"/>
    <mergeCell ref="H91:H92"/>
    <mergeCell ref="J91:J92"/>
    <mergeCell ref="K91:K92"/>
    <mergeCell ref="L91:L92"/>
    <mergeCell ref="H101:H102"/>
    <mergeCell ref="J101:J102"/>
    <mergeCell ref="K101:K102"/>
    <mergeCell ref="H113:H114"/>
    <mergeCell ref="J113:J114"/>
    <mergeCell ref="K113:K114"/>
    <mergeCell ref="A94:L94"/>
    <mergeCell ref="A95:L95"/>
    <mergeCell ref="A107:K107"/>
    <mergeCell ref="B110:F110"/>
    <mergeCell ref="H110:H111"/>
    <mergeCell ref="J110:J111"/>
    <mergeCell ref="K110:K111"/>
    <mergeCell ref="L113:L114"/>
    <mergeCell ref="A114:G114"/>
    <mergeCell ref="A116:L116"/>
    <mergeCell ref="A120:G120"/>
    <mergeCell ref="H120:H121"/>
    <mergeCell ref="J120:J121"/>
    <mergeCell ref="K120:K121"/>
    <mergeCell ref="L120:L121"/>
    <mergeCell ref="A121:G121"/>
    <mergeCell ref="B113:F113"/>
    <mergeCell ref="K131:K132"/>
    <mergeCell ref="L123:L124"/>
    <mergeCell ref="A124:G124"/>
    <mergeCell ref="A126:L126"/>
    <mergeCell ref="A127:L127"/>
    <mergeCell ref="A123:G123"/>
    <mergeCell ref="H123:H124"/>
    <mergeCell ref="J123:J124"/>
    <mergeCell ref="K123:K124"/>
    <mergeCell ref="A135:G135"/>
    <mergeCell ref="B131:F131"/>
    <mergeCell ref="H131:H132"/>
    <mergeCell ref="J131:J132"/>
    <mergeCell ref="H134:H135"/>
    <mergeCell ref="J134:J135"/>
    <mergeCell ref="K134:K135"/>
    <mergeCell ref="L134:L135"/>
    <mergeCell ref="A161:L161"/>
    <mergeCell ref="B145:F145"/>
    <mergeCell ref="H145:H146"/>
    <mergeCell ref="J145:J146"/>
    <mergeCell ref="K145:K146"/>
    <mergeCell ref="A158:L158"/>
    <mergeCell ref="A148:L148"/>
    <mergeCell ref="H152:H153"/>
    <mergeCell ref="B164:F164"/>
    <mergeCell ref="H164:H165"/>
    <mergeCell ref="J164:J165"/>
    <mergeCell ref="K164:K165"/>
    <mergeCell ref="A165:G165"/>
    <mergeCell ref="B167:F167"/>
    <mergeCell ref="H167:H168"/>
    <mergeCell ref="J167:J168"/>
    <mergeCell ref="A168:G168"/>
    <mergeCell ref="H172:H173"/>
    <mergeCell ref="J172:J173"/>
    <mergeCell ref="K172:K173"/>
    <mergeCell ref="L164:L165"/>
    <mergeCell ref="K167:K168"/>
    <mergeCell ref="L167:L168"/>
    <mergeCell ref="A184:G184"/>
    <mergeCell ref="L172:L173"/>
    <mergeCell ref="A173:G173"/>
    <mergeCell ref="B175:F175"/>
    <mergeCell ref="H175:H176"/>
    <mergeCell ref="J175:J176"/>
    <mergeCell ref="K175:K176"/>
    <mergeCell ref="L175:L176"/>
    <mergeCell ref="A176:G176"/>
    <mergeCell ref="B172:F172"/>
    <mergeCell ref="K206:K207"/>
    <mergeCell ref="L206:L207"/>
    <mergeCell ref="A189:L189"/>
    <mergeCell ref="B193:F193"/>
    <mergeCell ref="H193:H194"/>
    <mergeCell ref="J193:J194"/>
    <mergeCell ref="K193:K194"/>
    <mergeCell ref="L193:L194"/>
    <mergeCell ref="A194:G194"/>
    <mergeCell ref="L196:L197"/>
    <mergeCell ref="K246:K247"/>
    <mergeCell ref="L243:L244"/>
    <mergeCell ref="A244:G244"/>
    <mergeCell ref="A199:L199"/>
    <mergeCell ref="A200:L200"/>
    <mergeCell ref="A243:G243"/>
    <mergeCell ref="H243:H244"/>
    <mergeCell ref="J243:J244"/>
    <mergeCell ref="K243:K244"/>
    <mergeCell ref="L213:L214"/>
    <mergeCell ref="A197:G197"/>
    <mergeCell ref="L98:L99"/>
    <mergeCell ref="A99:G99"/>
    <mergeCell ref="B186:F186"/>
    <mergeCell ref="H186:H187"/>
    <mergeCell ref="J186:J187"/>
    <mergeCell ref="K186:K187"/>
    <mergeCell ref="A178:L178"/>
    <mergeCell ref="A179:L179"/>
    <mergeCell ref="B196:F196"/>
    <mergeCell ref="A1:L1"/>
    <mergeCell ref="A2:L2"/>
    <mergeCell ref="A138:L138"/>
    <mergeCell ref="B98:F98"/>
    <mergeCell ref="H98:H99"/>
    <mergeCell ref="J98:J99"/>
    <mergeCell ref="K98:K99"/>
    <mergeCell ref="L131:L132"/>
    <mergeCell ref="A132:G132"/>
    <mergeCell ref="B134:F134"/>
    <mergeCell ref="H196:H197"/>
    <mergeCell ref="J196:J197"/>
    <mergeCell ref="K196:K197"/>
    <mergeCell ref="L186:L187"/>
    <mergeCell ref="A187:G187"/>
    <mergeCell ref="B142:F142"/>
    <mergeCell ref="H142:H143"/>
    <mergeCell ref="J142:J143"/>
    <mergeCell ref="A180:L180"/>
    <mergeCell ref="B183:F183"/>
    <mergeCell ref="H183:H184"/>
    <mergeCell ref="J183:J184"/>
    <mergeCell ref="K183:K184"/>
    <mergeCell ref="L183:L184"/>
    <mergeCell ref="K142:K143"/>
    <mergeCell ref="L155:L156"/>
    <mergeCell ref="A156:G156"/>
    <mergeCell ref="L145:L146"/>
    <mergeCell ref="A146:G146"/>
    <mergeCell ref="J152:J153"/>
    <mergeCell ref="K152:K153"/>
    <mergeCell ref="A137:L137"/>
    <mergeCell ref="L142:L143"/>
    <mergeCell ref="A143:G143"/>
    <mergeCell ref="B213:F213"/>
    <mergeCell ref="H213:H214"/>
    <mergeCell ref="J213:J214"/>
    <mergeCell ref="K213:K214"/>
    <mergeCell ref="A209:L209"/>
    <mergeCell ref="A204:G204"/>
    <mergeCell ref="L203:L204"/>
    <mergeCell ref="A102:G102"/>
    <mergeCell ref="A104:L104"/>
    <mergeCell ref="A153:G153"/>
    <mergeCell ref="B155:F155"/>
    <mergeCell ref="H155:H156"/>
    <mergeCell ref="L152:L153"/>
    <mergeCell ref="J155:J156"/>
    <mergeCell ref="K155:K156"/>
    <mergeCell ref="L101:L102"/>
    <mergeCell ref="B152:F152"/>
    <mergeCell ref="K203:K204"/>
    <mergeCell ref="J203:J204"/>
    <mergeCell ref="H203:H204"/>
    <mergeCell ref="B203:F203"/>
    <mergeCell ref="H206:H207"/>
    <mergeCell ref="J206:J207"/>
    <mergeCell ref="B206:F206"/>
    <mergeCell ref="B216:F216"/>
    <mergeCell ref="H216:H217"/>
    <mergeCell ref="J216:J217"/>
    <mergeCell ref="A207:G207"/>
    <mergeCell ref="A214:G214"/>
    <mergeCell ref="B223:F223"/>
    <mergeCell ref="H223:H224"/>
    <mergeCell ref="J223:J224"/>
    <mergeCell ref="L233:L234"/>
    <mergeCell ref="A234:G234"/>
    <mergeCell ref="H226:H227"/>
    <mergeCell ref="L226:L227"/>
    <mergeCell ref="B233:F233"/>
    <mergeCell ref="H233:H234"/>
    <mergeCell ref="J233:J234"/>
    <mergeCell ref="K216:K217"/>
    <mergeCell ref="L216:L217"/>
    <mergeCell ref="A217:G217"/>
    <mergeCell ref="A219:L219"/>
    <mergeCell ref="K223:K224"/>
    <mergeCell ref="J226:J227"/>
    <mergeCell ref="K226:K227"/>
    <mergeCell ref="G255:K255"/>
    <mergeCell ref="A249:L249"/>
    <mergeCell ref="A250:L250"/>
    <mergeCell ref="L223:L224"/>
    <mergeCell ref="A224:G224"/>
    <mergeCell ref="B236:F236"/>
    <mergeCell ref="H236:H237"/>
    <mergeCell ref="A274:L274"/>
    <mergeCell ref="A229:L229"/>
    <mergeCell ref="A271:L271"/>
    <mergeCell ref="A272:L272"/>
    <mergeCell ref="A273:L273"/>
    <mergeCell ref="L236:L237"/>
    <mergeCell ref="A237:G237"/>
    <mergeCell ref="K233:K234"/>
    <mergeCell ref="G256:K256"/>
    <mergeCell ref="J236:J237"/>
    <mergeCell ref="A239:L239"/>
    <mergeCell ref="B226:F226"/>
    <mergeCell ref="G257:K257"/>
    <mergeCell ref="A227:G227"/>
    <mergeCell ref="K236:K237"/>
    <mergeCell ref="L246:L247"/>
    <mergeCell ref="A247:G247"/>
    <mergeCell ref="A246:G246"/>
    <mergeCell ref="H246:H247"/>
    <mergeCell ref="J246:J247"/>
  </mergeCells>
  <printOptions horizontalCentered="1"/>
  <pageMargins left="0.3937007874015748" right="0.1968503937007874" top="0.7874015748031497" bottom="0.7874015748031497" header="0.5118110236220472" footer="0.5118110236220472"/>
  <pageSetup horizontalDpi="600" verticalDpi="600" orientation="portrait" paperSize="9" scale="90" r:id="rId2"/>
  <headerFooter alignWithMargins="0">
    <oddFooter>&amp;RMelléklet/&amp;P</oddFooter>
  </headerFooter>
  <rowBreaks count="5" manualBreakCount="5">
    <brk id="54" max="255" man="1"/>
    <brk id="106" max="255" man="1"/>
    <brk id="159" max="255" man="1"/>
    <brk id="210" max="255" man="1"/>
    <brk id="2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CompuTrend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Oláhné Sándor Mária</dc:creator>
  <cp:keywords/>
  <dc:description/>
  <cp:lastModifiedBy>MarketService Kft</cp:lastModifiedBy>
  <cp:lastPrinted>2012-02-21T08:15:54Z</cp:lastPrinted>
  <dcterms:created xsi:type="dcterms:W3CDTF">2002-02-06T10:46:41Z</dcterms:created>
  <dcterms:modified xsi:type="dcterms:W3CDTF">2013-05-14T06:51:44Z</dcterms:modified>
  <cp:category/>
  <cp:version/>
  <cp:contentType/>
  <cp:contentStatus/>
</cp:coreProperties>
</file>